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640" firstSheet="3" activeTab="5"/>
  </bookViews>
  <sheets>
    <sheet name="Титульний лист" sheetId="1" r:id="rId1"/>
    <sheet name="І Фін результат КНП (3)" sheetId="2" r:id="rId2"/>
    <sheet name="ІІ Розр з бюджетом КНП СМСЧ" sheetId="3" r:id="rId3"/>
    <sheet name="ІІІ Рух грошових коштів КНП СМС" sheetId="4" r:id="rId4"/>
    <sheet name="ІV Кап інвестиції КНП СМСЧ" sheetId="5" r:id="rId5"/>
    <sheet name="V ОП КНП СМСЧ (+сф)" sheetId="6" r:id="rId6"/>
  </sheets>
  <definedNames/>
  <calcPr fullCalcOnLoad="1"/>
</workbook>
</file>

<file path=xl/sharedStrings.xml><?xml version="1.0" encoding="utf-8"?>
<sst xmlns="http://schemas.openxmlformats.org/spreadsheetml/2006/main" count="445" uniqueCount="310">
  <si>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</si>
  <si>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</si>
  <si>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</si>
  <si>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</si>
  <si>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</si>
  <si>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</si>
  <si>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</si>
  <si>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</si>
  <si>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</si>
  <si>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</si>
  <si>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</si>
  <si>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</si>
  <si>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</si>
  <si>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</si>
  <si>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</si>
  <si>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</si>
  <si>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</si>
  <si>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</si>
  <si>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</si>
  <si>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</si>
  <si>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</si>
  <si>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</si>
  <si>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</si>
  <si>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</si>
  <si>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</si>
  <si>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</si>
  <si>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</si>
  <si>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</si>
  <si>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</si>
  <si>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</si>
  <si>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</si>
  <si>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</si>
  <si>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</si>
  <si>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</si>
  <si>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</si>
  <si>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</si>
  <si>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</si>
  <si>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</si>
  <si>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</si>
  <si>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</si>
  <si>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</si>
  <si>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</si>
  <si>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</si>
  <si>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</si>
  <si>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</si>
  <si>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</si>
  <si>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</si>
  <si>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</si>
  <si>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</si>
  <si>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</si>
  <si>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</si>
  <si>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</si>
  <si>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</si>
  <si>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</si>
  <si>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</si>
  <si>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</si>
  <si>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</si>
  <si>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</si>
  <si>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</si>
  <si>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</si>
  <si>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</si>
  <si>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</si>
  <si>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</si>
  <si>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</si>
  <si>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</si>
  <si>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</si>
  <si>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</si>
  <si>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</si>
  <si>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</si>
  <si>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</si>
  <si>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</si>
  <si>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</si>
  <si>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</si>
  <si>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</si>
  <si>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</si>
  <si>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</si>
  <si>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</si>
  <si>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</si>
  <si>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</si>
  <si>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</si>
  <si>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</si>
  <si>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</si>
  <si>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</si>
  <si>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</si>
  <si>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</si>
  <si>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</si>
  <si>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</si>
  <si>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</si>
  <si>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</si>
  <si>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</si>
  <si>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</si>
  <si>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</si>
  <si>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</si>
  <si>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</si>
  <si>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</si>
  <si>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</si>
  <si>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</si>
  <si>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</si>
  <si>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</si>
  <si>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</si>
  <si>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</si>
  <si>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</si>
  <si>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</si>
  <si>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</si>
  <si>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</si>
  <si>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</si>
  <si>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</si>
  <si>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</si>
  <si>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</si>
  <si>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</si>
  <si>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</si>
  <si>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</si>
  <si>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</si>
  <si>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</si>
  <si>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</si>
  <si>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</si>
  <si>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</si>
  <si>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</si>
  <si>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</si>
  <si>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</si>
  <si>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</si>
  <si>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</si>
  <si>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</si>
  <si>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</si>
  <si>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</si>
  <si>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</si>
  <si>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</si>
  <si>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</si>
  <si>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</si>
  <si>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</si>
  <si>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</si>
  <si>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</si>
  <si>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</si>
  <si>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</si>
  <si>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</si>
  <si>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</si>
  <si>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</si>
  <si>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</si>
  <si>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</si>
  <si>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</si>
  <si>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</si>
  <si>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</si>
  <si>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</si>
  <si>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</si>
  <si>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</si>
  <si>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</si>
  <si>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</si>
  <si>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</si>
  <si>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</si>
  <si>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</si>
  <si>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</si>
  <si>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</si>
  <si>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</si>
  <si>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</si>
  <si>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</si>
  <si>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</si>
  <si>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</si>
  <si>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</si>
  <si>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</si>
  <si>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</si>
  <si>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</si>
  <si>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</si>
  <si>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</si>
  <si>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</si>
  <si>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</si>
  <si>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</si>
  <si>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</si>
  <si>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</si>
  <si>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</si>
  <si>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</si>
  <si>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</si>
  <si>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</si>
  <si>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</si>
  <si>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</si>
  <si>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</si>
  <si>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</si>
  <si>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</si>
  <si>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</si>
  <si>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</si>
  <si>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</si>
  <si>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___2019__</t>
    </r>
    <r>
      <rPr>
        <b/>
        <sz val="12"/>
        <color indexed="8"/>
        <rFont val="Times New Roman"/>
        <family val="1"/>
      </rPr>
      <t xml:space="preserve"> рік</t>
    </r>
  </si>
  <si>
    <t>вул. Лісова ,1</t>
  </si>
  <si>
    <t>1000/1</t>
  </si>
  <si>
    <t>1000/2</t>
  </si>
  <si>
    <t>1000/3</t>
  </si>
  <si>
    <t>1000/4</t>
  </si>
  <si>
    <t>1051/1</t>
  </si>
  <si>
    <t>1051/2</t>
  </si>
  <si>
    <t>1051/3</t>
  </si>
  <si>
    <t>1051/4</t>
  </si>
  <si>
    <t>1051/5</t>
  </si>
  <si>
    <t>1051/6</t>
  </si>
  <si>
    <t>1051/7</t>
  </si>
  <si>
    <t>Комунальна</t>
  </si>
  <si>
    <t>3060/1</t>
  </si>
  <si>
    <t>3060/2</t>
  </si>
  <si>
    <t>3060/3</t>
  </si>
  <si>
    <t>3060/4</t>
  </si>
  <si>
    <t>Керівник</t>
  </si>
  <si>
    <t>___.___.______</t>
  </si>
  <si>
    <t>№ ___/_______</t>
  </si>
  <si>
    <t>Інші надходження, у тому числі:</t>
  </si>
  <si>
    <t>інші обов’язкові платежі, у т. ч.: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</si>
  <si>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</si>
  <si>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</si>
  <si>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</si>
  <si>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</si>
  <si>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Кошти отримані від плати за послуги (медогляди)</t>
  </si>
  <si>
    <t>Кошти отримані від оренди майна</t>
  </si>
  <si>
    <t>Кошти отримані від реалізації майна</t>
  </si>
  <si>
    <t>Кошти отримані від додаткової господарської діяльності (прання)</t>
  </si>
  <si>
    <t>ремонт комп'ютерної техніки (в т.ч. заправка картриджів)</t>
  </si>
  <si>
    <t>програмне забезпечення, електронні підписи</t>
  </si>
  <si>
    <t>придбання канцелярських товарів, реєстраційних журналів, передплата періодичних видань</t>
  </si>
  <si>
    <t>послуги з перереєстрації автомобілів</t>
  </si>
  <si>
    <t>довідки, витяг, ліцензія</t>
  </si>
  <si>
    <t>придбання мийних засобів</t>
  </si>
  <si>
    <t xml:space="preserve">Фінансовий план поточного року  </t>
  </si>
  <si>
    <t>прокат пасажирських транпортних засобів (перевезення персоналу)</t>
  </si>
  <si>
    <t>оплата послуг (крім комунальних), а саме: послуги з охорони, видавничі, банківські, поштові послуги</t>
  </si>
  <si>
    <t>комп'ютерне обладнання (ноутбуки)</t>
  </si>
  <si>
    <t>апарат штучної вентиляції легенів</t>
  </si>
  <si>
    <t>дефібрилятор-монітор</t>
  </si>
  <si>
    <t>цифровий флюограф для скринінгу органів грудної клітини</t>
  </si>
  <si>
    <t>відеогастроскоп (колоноскоп)</t>
  </si>
  <si>
    <t>спецавтомобіль медичного призначення</t>
  </si>
  <si>
    <t>автоматична пожежна сигналізація</t>
  </si>
  <si>
    <t>Витрати за  цільовими програмами (інсулін)</t>
  </si>
  <si>
    <t>Дохід з місцевого бюджету (на заходи оздоровлення)</t>
  </si>
  <si>
    <t>Витрати на заходи оздоровлення  (придбання путівок на оздоровлення дітей)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</si>
  <si>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</si>
  <si>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</si>
  <si>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</si>
  <si>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соціальне забезпечення</t>
  </si>
  <si>
    <t>оплата послуг (крім комунальних)</t>
  </si>
  <si>
    <t xml:space="preserve">предмети, матеріали, обладнання та інвентар </t>
  </si>
  <si>
    <t>Інші доходи (придбання обладнання і предметів довгострокового користування)</t>
  </si>
  <si>
    <t>Інші витрати (відрядні, навчання персоналу)</t>
  </si>
  <si>
    <t>адміністративні послуги</t>
  </si>
  <si>
    <t>витрати на оплату послуг в т.ч. (встановлення та  обслуговування  програми)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</si>
  <si>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</si>
  <si>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 xml:space="preserve">Витрати на відрядні та на підвищення кваліфікації та перепідготовку кадрів </t>
  </si>
  <si>
    <t>медикаменти та перев'язувальні матеріали, медичне обладнання</t>
  </si>
  <si>
    <t>1040/1</t>
  </si>
  <si>
    <t>Інші витрати (капітальні видатки), в т.ч.:</t>
  </si>
  <si>
    <t>витрати на паливо та енергію (комунальні послуги)</t>
  </si>
  <si>
    <t>1150/1</t>
  </si>
  <si>
    <t>1150/6</t>
  </si>
  <si>
    <t>1150/3</t>
  </si>
  <si>
    <t>1150/2</t>
  </si>
  <si>
    <t>1150/4</t>
  </si>
  <si>
    <t>1150/5</t>
  </si>
  <si>
    <t>1160/1</t>
  </si>
  <si>
    <t>1160/3</t>
  </si>
  <si>
    <t>1160/8</t>
  </si>
  <si>
    <t>1160/5</t>
  </si>
  <si>
    <t>1160/6</t>
  </si>
  <si>
    <t>1160/9</t>
  </si>
  <si>
    <t>1160/2</t>
  </si>
  <si>
    <t>1160/4</t>
  </si>
  <si>
    <t>1160/7</t>
  </si>
  <si>
    <t>1160/10</t>
  </si>
  <si>
    <t>1160/11</t>
  </si>
  <si>
    <t>1160/12</t>
  </si>
  <si>
    <t>1018/1</t>
  </si>
  <si>
    <t>1018/2</t>
  </si>
  <si>
    <t>1051/8</t>
  </si>
  <si>
    <t>1051/9</t>
  </si>
  <si>
    <t>1051/10</t>
  </si>
  <si>
    <t>1051/11</t>
  </si>
  <si>
    <t>1051/12</t>
  </si>
  <si>
    <t>Головний бухгалтер</t>
  </si>
  <si>
    <t>Головний бухгалтер_______________</t>
  </si>
  <si>
    <t>сплата податків: земельний податок</t>
  </si>
  <si>
    <t>Комунальне некомерційне підприємство Нетішинської  міської ради "Спеціалізована медико-санітарна частина м.Нетішин"</t>
  </si>
  <si>
    <t>КП</t>
  </si>
  <si>
    <t>86.10</t>
  </si>
  <si>
    <t>2142/1</t>
  </si>
  <si>
    <t>2142/2</t>
  </si>
  <si>
    <t>штраф: ПДВ   (згідно рішення № 0036715505 від 29.12.2018 року)</t>
  </si>
  <si>
    <t>пеня: земельний податок згідно уточненої декларації № 9311219516 від 01.03.2019 року</t>
  </si>
  <si>
    <t>в т.ч. душові кабіни</t>
  </si>
  <si>
    <t>ліжка, стільці, тумбочки, матраци</t>
  </si>
  <si>
    <t>ручні електричні інструменти</t>
  </si>
  <si>
    <t>електротовари</t>
  </si>
  <si>
    <t>комп'ютерне обладнання (прінтери)</t>
  </si>
  <si>
    <t>Інші доходи</t>
  </si>
  <si>
    <t>3170/1</t>
  </si>
  <si>
    <t>3170/2</t>
  </si>
  <si>
    <t>в.ч.зг.П.18 П(С0 БО 15 "Дохід", визнаний дохід від цільового фінансування кап.Інвестицій, пропорційно сумі нарахованої амотризації (з суми придбання предметів довгострокового користування)</t>
  </si>
  <si>
    <t>інші предмети, матеріали та інвентар</t>
  </si>
  <si>
    <t>Дохід від депозитних коштів на рахунках в банках</t>
  </si>
  <si>
    <t>1150/7</t>
  </si>
  <si>
    <t>предмети, матеріали, обладнання та інвентар (витрати пов'язані з утриманням приміщень)</t>
  </si>
  <si>
    <t>предмети, матеріали, обладнання та інвентар (комп'ютерне обладнання)</t>
  </si>
  <si>
    <t>військовий збір  1,5%</t>
  </si>
  <si>
    <t>Заступник директора з економічних питань</t>
  </si>
  <si>
    <t>В.Н.Пословський</t>
  </si>
  <si>
    <t>В.В.Парахіна</t>
  </si>
  <si>
    <t>О.Д.Дем'янюк</t>
  </si>
  <si>
    <t>Керівник _______________</t>
  </si>
  <si>
    <t>____________________</t>
  </si>
  <si>
    <t>___________________</t>
  </si>
  <si>
    <t>________________</t>
  </si>
  <si>
    <r>
      <t>амортизація основних засобів і нематеріальних активів</t>
    </r>
    <r>
      <rPr>
        <b/>
        <sz val="10"/>
        <rFont val="Times New Roman"/>
        <family val="1"/>
      </rPr>
      <t xml:space="preserve"> загальногосподарського призначення</t>
    </r>
  </si>
  <si>
    <r>
      <t>амортизація основних засобів і нематеріальних активів</t>
    </r>
    <r>
      <rPr>
        <b/>
        <sz val="10"/>
        <rFont val="Times New Roman"/>
        <family val="1"/>
      </rPr>
      <t xml:space="preserve"> загальногосподарського призначення (суми придбання предметів довгострокового користування)</t>
    </r>
  </si>
  <si>
    <t>Дохід з місцевого бюджету по Програмі "Поетапного покращення надання медичної допомоги населенню міста Нетішина та розвитку галузі охорони здоров'я на 2017-2020 роки"</t>
  </si>
  <si>
    <t>Дохід з місцевого бюджету за  цільовими програмами (інсулін)</t>
  </si>
  <si>
    <t>Головний бухгалтер__________</t>
  </si>
  <si>
    <t>_____________________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</si>
</sst>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0.00_ ;[Red]\-0.00\ "/>
    <numFmt numFmtId="201" formatCode="0.000"/>
    <numFmt numFmtId="202" formatCode="0.0000"/>
    <numFmt numFmtId="203" formatCode="#,##0.0000"/>
    <numFmt numFmtId="204" formatCode="_-* #,##0.0\ _₴_-;\-* #,##0.0\ _₴_-;_-* &quot;-&quot;??\ _₴_-;_-@_-"/>
    <numFmt numFmtId="205" formatCode="_-* #,##0\ _₴_-;\-* #,##0\ _₴_-;_-* &quot;-&quot;??\ _₴_-;_-@_-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9" fontId="13" fillId="0" borderId="11" xfId="0" applyNumberFormat="1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1" xfId="0" applyNumberFormat="1" applyFont="1" applyFill="1" applyBorder="1" applyAlignment="1">
      <alignment horizontal="center" vertical="center" wrapText="1"/>
    </xf>
    <xf numFmtId="199" fontId="12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0" fontId="18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9" fontId="13" fillId="0" borderId="10" xfId="0" applyNumberFormat="1" applyFont="1" applyFill="1" applyBorder="1" applyAlignment="1">
      <alignment horizontal="center" vertical="center" wrapText="1"/>
    </xf>
    <xf numFmtId="199" fontId="12" fillId="0" borderId="10" xfId="0" applyNumberFormat="1" applyFont="1" applyFill="1" applyBorder="1" applyAlignment="1">
      <alignment horizontal="center" vertical="center" wrapText="1"/>
    </xf>
    <xf numFmtId="198" fontId="13" fillId="0" borderId="10" xfId="0" applyNumberFormat="1" applyFont="1" applyFill="1" applyBorder="1" applyAlignment="1">
      <alignment horizontal="center" vertical="center" wrapText="1"/>
    </xf>
    <xf numFmtId="198" fontId="13" fillId="0" borderId="11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8" fillId="0" borderId="18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200" fontId="0" fillId="24" borderId="10" xfId="0" applyNumberFormat="1" applyFont="1" applyFill="1" applyBorder="1" applyAlignment="1">
      <alignment horizontal="right" vertical="center"/>
    </xf>
    <xf numFmtId="196" fontId="4" fillId="0" borderId="10" xfId="0" applyNumberFormat="1" applyFont="1" applyFill="1" applyBorder="1" applyAlignment="1">
      <alignment horizontal="center" vertical="center" wrapText="1"/>
    </xf>
    <xf numFmtId="200" fontId="0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93" fontId="4" fillId="25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96" fontId="4" fillId="2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193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23" fillId="0" borderId="23" xfId="54" applyFont="1" applyFill="1" applyBorder="1" applyAlignment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193" fontId="13" fillId="0" borderId="10" xfId="0" applyNumberFormat="1" applyFont="1" applyFill="1" applyBorder="1" applyAlignment="1">
      <alignment horizontal="center" vertical="center" wrapText="1"/>
    </xf>
    <xf numFmtId="2" fontId="12" fillId="25" borderId="10" xfId="0" applyNumberFormat="1" applyFont="1" applyFill="1" applyBorder="1" applyAlignment="1">
      <alignment horizontal="center" vertical="center" wrapText="1"/>
    </xf>
    <xf numFmtId="200" fontId="12" fillId="24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2" fontId="12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quotePrefix="1">
      <alignment horizontal="center" vertical="center"/>
    </xf>
    <xf numFmtId="0" fontId="13" fillId="0" borderId="25" xfId="53" applyFont="1" applyFill="1" applyBorder="1" applyAlignment="1">
      <alignment horizontal="left" vertical="center" wrapText="1"/>
      <protection/>
    </xf>
    <xf numFmtId="0" fontId="13" fillId="0" borderId="25" xfId="0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197" fontId="13" fillId="0" borderId="0" xfId="0" applyNumberFormat="1" applyFont="1" applyFill="1" applyBorder="1" applyAlignment="1">
      <alignment horizontal="center" vertical="center" wrapText="1"/>
    </xf>
    <xf numFmtId="197" fontId="13" fillId="0" borderId="0" xfId="0" applyNumberFormat="1" applyFont="1" applyFill="1" applyBorder="1" applyAlignment="1">
      <alignment horizontal="right" vertical="center" wrapText="1"/>
    </xf>
    <xf numFmtId="197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quotePrefix="1">
      <alignment horizontal="center" vertical="center"/>
    </xf>
    <xf numFmtId="196" fontId="12" fillId="0" borderId="0" xfId="0" applyNumberFormat="1" applyFont="1" applyFill="1" applyBorder="1" applyAlignment="1">
      <alignment horizontal="center" vertical="center" wrapText="1"/>
    </xf>
    <xf numFmtId="196" fontId="2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26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2" fontId="12" fillId="25" borderId="27" xfId="0" applyNumberFormat="1" applyFont="1" applyFill="1" applyBorder="1" applyAlignment="1" applyProtection="1">
      <alignment horizontal="center" vertical="center"/>
      <protection locked="0"/>
    </xf>
    <xf numFmtId="2" fontId="12" fillId="25" borderId="28" xfId="0" applyNumberFormat="1" applyFont="1" applyFill="1" applyBorder="1" applyAlignment="1" applyProtection="1">
      <alignment horizontal="center" vertical="center"/>
      <protection locked="0"/>
    </xf>
    <xf numFmtId="2" fontId="13" fillId="25" borderId="10" xfId="0" applyNumberFormat="1" applyFont="1" applyFill="1" applyBorder="1" applyAlignment="1" applyProtection="1">
      <alignment horizontal="center" vertical="center"/>
      <protection locked="0"/>
    </xf>
    <xf numFmtId="2" fontId="12" fillId="0" borderId="10" xfId="0" applyNumberFormat="1" applyFont="1" applyFill="1" applyBorder="1" applyAlignment="1">
      <alignment horizontal="center" wrapText="1"/>
    </xf>
    <xf numFmtId="2" fontId="12" fillId="24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2" fontId="13" fillId="25" borderId="10" xfId="0" applyNumberFormat="1" applyFont="1" applyFill="1" applyBorder="1" applyAlignment="1">
      <alignment horizontal="center" vertical="center" wrapText="1"/>
    </xf>
    <xf numFmtId="2" fontId="12" fillId="25" borderId="27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>
      <alignment horizontal="center" wrapText="1"/>
    </xf>
    <xf numFmtId="2" fontId="12" fillId="24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2" fontId="13" fillId="24" borderId="27" xfId="0" applyNumberFormat="1" applyFont="1" applyFill="1" applyBorder="1" applyAlignment="1">
      <alignment horizontal="right" vertical="center"/>
    </xf>
    <xf numFmtId="2" fontId="12" fillId="24" borderId="27" xfId="0" applyNumberFormat="1" applyFont="1" applyFill="1" applyBorder="1" applyAlignment="1">
      <alignment horizontal="right" vertical="center"/>
    </xf>
    <xf numFmtId="2" fontId="12" fillId="24" borderId="29" xfId="0" applyNumberFormat="1" applyFont="1" applyFill="1" applyBorder="1" applyAlignment="1">
      <alignment horizontal="center" vertical="center"/>
    </xf>
    <xf numFmtId="2" fontId="12" fillId="0" borderId="29" xfId="0" applyNumberFormat="1" applyFont="1" applyBorder="1" applyAlignment="1" applyProtection="1">
      <alignment horizontal="right" vertical="center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/>
    </xf>
    <xf numFmtId="2" fontId="12" fillId="25" borderId="10" xfId="0" applyNumberFormat="1" applyFont="1" applyFill="1" applyBorder="1" applyAlignment="1" applyProtection="1">
      <alignment horizontal="center" vertical="center"/>
      <protection locked="0"/>
    </xf>
    <xf numFmtId="2" fontId="13" fillId="25" borderId="10" xfId="0" applyNumberFormat="1" applyFont="1" applyFill="1" applyBorder="1" applyAlignment="1" applyProtection="1">
      <alignment horizontal="center" vertical="center"/>
      <protection locked="0"/>
    </xf>
    <xf numFmtId="2" fontId="12" fillId="24" borderId="10" xfId="0" applyNumberFormat="1" applyFont="1" applyFill="1" applyBorder="1" applyAlignment="1">
      <alignment horizontal="center"/>
    </xf>
    <xf numFmtId="0" fontId="12" fillId="0" borderId="10" xfId="54" applyFont="1" applyFill="1" applyBorder="1" applyAlignment="1">
      <alignment horizontal="left" vertical="center" wrapText="1"/>
      <protection/>
    </xf>
    <xf numFmtId="2" fontId="12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2" fontId="12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/>
    </xf>
    <xf numFmtId="2" fontId="13" fillId="25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25" borderId="10" xfId="0" applyNumberFormat="1" applyFont="1" applyFill="1" applyBorder="1" applyAlignment="1" applyProtection="1">
      <alignment horizontal="center" vertical="center"/>
      <protection locked="0"/>
    </xf>
    <xf numFmtId="2" fontId="12" fillId="25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5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3" fillId="0" borderId="10" xfId="54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47" fillId="0" borderId="0" xfId="0" applyFont="1" applyFill="1" applyAlignment="1">
      <alignment horizontal="left" vertical="center"/>
    </xf>
    <xf numFmtId="0" fontId="13" fillId="0" borderId="31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2" fillId="0" borderId="25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3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9.140625" style="0" customWidth="1"/>
    <col min="6" max="6" width="9.57421875" style="0" customWidth="1"/>
    <col min="7" max="7" width="7.421875" style="0" customWidth="1"/>
    <col min="8" max="8" width="11.421875" style="0" customWidth="1"/>
  </cols>
  <sheetData>
    <row r="1" spans="2:8" ht="18.75" customHeight="1" hidden="1">
      <c r="B1" s="42"/>
      <c r="E1" s="197" t="s">
        <v>171</v>
      </c>
      <c r="F1" s="197"/>
      <c r="G1" s="197"/>
      <c r="H1" s="197"/>
    </row>
    <row r="2" spans="4:10" ht="71.25" customHeight="1" hidden="1">
      <c r="D2" s="44"/>
      <c r="E2" s="198" t="s">
        <v>158</v>
      </c>
      <c r="F2" s="198"/>
      <c r="G2" s="198"/>
      <c r="H2" s="198"/>
      <c r="I2" s="45"/>
      <c r="J2" s="45"/>
    </row>
    <row r="3" ht="12.75">
      <c r="B3" s="46"/>
    </row>
    <row r="4" ht="12.75">
      <c r="B4" s="46"/>
    </row>
    <row r="5" spans="2:5" ht="18" customHeight="1">
      <c r="B5" s="46"/>
      <c r="E5" s="43" t="s">
        <v>142</v>
      </c>
    </row>
    <row r="6" spans="2:5" ht="18" customHeight="1">
      <c r="B6" s="46"/>
      <c r="E6" t="s">
        <v>157</v>
      </c>
    </row>
    <row r="7" spans="2:5" ht="18" customHeight="1">
      <c r="B7" s="46"/>
      <c r="E7" t="s">
        <v>157</v>
      </c>
    </row>
    <row r="8" spans="2:5" ht="18" customHeight="1">
      <c r="B8" s="46"/>
      <c r="E8" t="s">
        <v>157</v>
      </c>
    </row>
    <row r="9" spans="2:7" ht="18" customHeight="1">
      <c r="B9" s="46"/>
      <c r="E9" t="s">
        <v>199</v>
      </c>
      <c r="G9" t="s">
        <v>200</v>
      </c>
    </row>
    <row r="10" ht="20.25" customHeight="1" thickBot="1">
      <c r="B10" s="42"/>
    </row>
    <row r="11" spans="2:8" ht="15.75">
      <c r="B11" s="48"/>
      <c r="C11" s="48"/>
      <c r="D11" s="47"/>
      <c r="E11" s="47"/>
      <c r="F11" s="47"/>
      <c r="G11" s="67" t="s">
        <v>143</v>
      </c>
      <c r="H11" s="68"/>
    </row>
    <row r="12" spans="2:8" ht="16.5" thickBot="1">
      <c r="B12" s="58"/>
      <c r="C12" s="42"/>
      <c r="D12" s="42"/>
      <c r="E12" s="42">
        <v>2019</v>
      </c>
      <c r="F12" s="48" t="s">
        <v>139</v>
      </c>
      <c r="G12" s="69"/>
      <c r="H12" s="70"/>
    </row>
    <row r="13" spans="2:8" ht="93" customHeight="1" thickBot="1">
      <c r="B13" s="74" t="s">
        <v>144</v>
      </c>
      <c r="C13" s="200" t="s">
        <v>274</v>
      </c>
      <c r="D13" s="200"/>
      <c r="E13" s="200"/>
      <c r="F13" s="75" t="s">
        <v>145</v>
      </c>
      <c r="G13" s="201">
        <v>40365451</v>
      </c>
      <c r="H13" s="202"/>
    </row>
    <row r="14" spans="2:8" ht="32.25" thickBot="1">
      <c r="B14" s="51" t="s">
        <v>146</v>
      </c>
      <c r="C14" s="52"/>
      <c r="D14" s="52"/>
      <c r="E14" s="52"/>
      <c r="F14" s="49" t="s">
        <v>147</v>
      </c>
      <c r="G14" s="65"/>
      <c r="H14" s="66" t="s">
        <v>275</v>
      </c>
    </row>
    <row r="15" spans="2:8" ht="21.75" customHeight="1" thickBot="1">
      <c r="B15" s="51" t="s">
        <v>148</v>
      </c>
      <c r="C15" s="52"/>
      <c r="D15" s="52"/>
      <c r="E15" s="52"/>
      <c r="F15" s="49" t="s">
        <v>149</v>
      </c>
      <c r="G15" s="65"/>
      <c r="H15" s="66"/>
    </row>
    <row r="16" spans="2:8" ht="21.75" customHeight="1" thickBot="1">
      <c r="B16" s="51" t="s">
        <v>150</v>
      </c>
      <c r="C16" s="52"/>
      <c r="D16" s="52"/>
      <c r="E16" s="52"/>
      <c r="F16" s="49" t="s">
        <v>151</v>
      </c>
      <c r="G16" s="65"/>
      <c r="H16" s="66" t="s">
        <v>276</v>
      </c>
    </row>
    <row r="17" spans="2:8" ht="32.25" customHeight="1" thickBot="1">
      <c r="B17" s="51" t="s">
        <v>152</v>
      </c>
      <c r="C17" s="52"/>
      <c r="D17" s="52"/>
      <c r="E17" s="52"/>
      <c r="F17" s="53"/>
      <c r="G17" s="53"/>
      <c r="H17" s="50"/>
    </row>
    <row r="18" spans="2:8" ht="21.75" customHeight="1" thickBot="1">
      <c r="B18" s="51" t="s">
        <v>153</v>
      </c>
      <c r="C18" s="199" t="s">
        <v>193</v>
      </c>
      <c r="D18" s="199"/>
      <c r="E18" s="199"/>
      <c r="F18" s="199"/>
      <c r="G18" s="53"/>
      <c r="H18" s="50"/>
    </row>
    <row r="19" spans="2:8" ht="39" customHeight="1" thickBot="1">
      <c r="B19" s="51" t="s">
        <v>154</v>
      </c>
      <c r="C19" s="199">
        <v>533.25</v>
      </c>
      <c r="D19" s="199"/>
      <c r="E19" s="54"/>
      <c r="F19" s="52"/>
      <c r="G19" s="53"/>
      <c r="H19" s="50"/>
    </row>
    <row r="20" spans="2:8" ht="21.75" customHeight="1" thickBot="1">
      <c r="B20" s="51" t="s">
        <v>155</v>
      </c>
      <c r="C20" s="53" t="s">
        <v>181</v>
      </c>
      <c r="D20" s="53"/>
      <c r="E20" s="53"/>
      <c r="F20" s="53"/>
      <c r="G20" s="53"/>
      <c r="H20" s="50"/>
    </row>
    <row r="21" spans="2:8" ht="21.75" customHeight="1" thickBot="1">
      <c r="B21" s="51" t="s">
        <v>156</v>
      </c>
      <c r="C21" s="55">
        <v>42266</v>
      </c>
      <c r="D21" s="55"/>
      <c r="E21" s="55"/>
      <c r="F21" s="55"/>
      <c r="G21" s="55"/>
      <c r="H21" s="56"/>
    </row>
    <row r="22" spans="3:8" ht="15.75">
      <c r="C22" s="55"/>
      <c r="D22" s="55"/>
      <c r="E22" s="55"/>
      <c r="F22" s="55"/>
      <c r="G22" s="55"/>
      <c r="H22" s="55"/>
    </row>
    <row r="23" spans="2:8" ht="47.25" customHeight="1">
      <c r="B23" s="2" t="s">
        <v>198</v>
      </c>
      <c r="C23" s="2"/>
      <c r="D23" s="2"/>
      <c r="E23" s="196" t="s">
        <v>297</v>
      </c>
      <c r="F23" s="196"/>
      <c r="G23" s="196"/>
      <c r="H23" s="196"/>
    </row>
    <row r="24" spans="2:8" ht="39" customHeight="1">
      <c r="B24" s="157" t="s">
        <v>296</v>
      </c>
      <c r="C24" s="2"/>
      <c r="D24" s="2"/>
      <c r="E24" s="194" t="s">
        <v>298</v>
      </c>
      <c r="F24" s="194"/>
      <c r="G24" s="194"/>
      <c r="H24" s="194"/>
    </row>
    <row r="25" spans="2:8" ht="29.25" customHeight="1">
      <c r="B25" s="2" t="s">
        <v>271</v>
      </c>
      <c r="C25" s="2"/>
      <c r="D25" s="2"/>
      <c r="E25" s="195" t="s">
        <v>299</v>
      </c>
      <c r="F25" s="195"/>
      <c r="G25" s="195"/>
      <c r="H25" s="195"/>
    </row>
    <row r="26" ht="16.5">
      <c r="B26" s="57"/>
    </row>
    <row r="27" ht="15.75">
      <c r="B27" s="41"/>
    </row>
    <row r="28" ht="15.75">
      <c r="B28" s="41"/>
    </row>
    <row r="29" ht="15.75">
      <c r="B29" s="41"/>
    </row>
  </sheetData>
  <sheetProtection/>
  <mergeCells count="9">
    <mergeCell ref="E24:H24"/>
    <mergeCell ref="E25:H25"/>
    <mergeCell ref="E23:H23"/>
    <mergeCell ref="E1:H1"/>
    <mergeCell ref="E2:H2"/>
    <mergeCell ref="C18:F18"/>
    <mergeCell ref="C13:E13"/>
    <mergeCell ref="G13:H13"/>
    <mergeCell ref="C19:D19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="120" zoomScaleNormal="120" zoomScalePageLayoutView="0" workbookViewId="0" topLeftCell="A133">
      <selection activeCell="A3" sqref="A3:I3"/>
    </sheetView>
  </sheetViews>
  <sheetFormatPr defaultColWidth="9.140625" defaultRowHeight="12.75"/>
  <cols>
    <col min="1" max="1" width="28.00390625" style="2" customWidth="1"/>
    <col min="2" max="2" width="7.421875" style="2" customWidth="1"/>
    <col min="3" max="3" width="5.421875" style="2" customWidth="1"/>
    <col min="4" max="4" width="6.7109375" style="2" customWidth="1"/>
    <col min="5" max="6" width="7.7109375" style="2" customWidth="1"/>
    <col min="7" max="8" width="7.8515625" style="2" customWidth="1"/>
    <col min="9" max="9" width="8.28125" style="2" customWidth="1"/>
    <col min="10" max="10" width="9.57421875" style="2" bestFit="1" customWidth="1"/>
    <col min="11" max="16384" width="9.140625" style="2" customWidth="1"/>
  </cols>
  <sheetData>
    <row r="1" spans="1:9" ht="18" customHeight="1">
      <c r="A1" s="203" t="s">
        <v>180</v>
      </c>
      <c r="B1" s="203"/>
      <c r="C1" s="203"/>
      <c r="D1" s="203"/>
      <c r="E1" s="203"/>
      <c r="F1" s="203"/>
      <c r="G1" s="203"/>
      <c r="H1" s="203"/>
      <c r="I1" s="203"/>
    </row>
    <row r="2" spans="7:9" ht="13.5" customHeight="1">
      <c r="G2" s="204" t="s">
        <v>141</v>
      </c>
      <c r="H2" s="204"/>
      <c r="I2" s="204"/>
    </row>
    <row r="3" spans="1:9" ht="15.75">
      <c r="A3" s="205" t="s">
        <v>0</v>
      </c>
      <c r="B3" s="205"/>
      <c r="C3" s="205"/>
      <c r="D3" s="205"/>
      <c r="E3" s="205"/>
      <c r="F3" s="205"/>
      <c r="G3" s="205"/>
      <c r="H3" s="205"/>
      <c r="I3" s="205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206" t="s">
        <v>1</v>
      </c>
      <c r="B5" s="207" t="s">
        <v>2</v>
      </c>
      <c r="C5" s="207" t="s">
        <v>3</v>
      </c>
      <c r="D5" s="207" t="s">
        <v>217</v>
      </c>
      <c r="E5" s="207" t="s">
        <v>5</v>
      </c>
      <c r="F5" s="207" t="s">
        <v>6</v>
      </c>
      <c r="G5" s="207"/>
      <c r="H5" s="207"/>
      <c r="I5" s="207"/>
    </row>
    <row r="6" spans="1:9" ht="66" customHeight="1">
      <c r="A6" s="206"/>
      <c r="B6" s="207"/>
      <c r="C6" s="207"/>
      <c r="D6" s="207"/>
      <c r="E6" s="207"/>
      <c r="F6" s="88" t="s">
        <v>7</v>
      </c>
      <c r="G6" s="88" t="s">
        <v>8</v>
      </c>
      <c r="H6" s="88" t="s">
        <v>9</v>
      </c>
      <c r="I6" s="88" t="s">
        <v>10</v>
      </c>
    </row>
    <row r="7" spans="1:9" s="12" customFormat="1" ht="12.75">
      <c r="A7" s="87">
        <v>1</v>
      </c>
      <c r="B7" s="36">
        <v>2</v>
      </c>
      <c r="C7" s="36">
        <v>3</v>
      </c>
      <c r="D7" s="36">
        <v>4</v>
      </c>
      <c r="E7" s="36">
        <v>6</v>
      </c>
      <c r="F7" s="36">
        <v>7</v>
      </c>
      <c r="G7" s="36">
        <v>8</v>
      </c>
      <c r="H7" s="36">
        <v>9</v>
      </c>
      <c r="I7" s="36">
        <v>10</v>
      </c>
    </row>
    <row r="8" spans="1:9" ht="19.5" customHeight="1">
      <c r="A8" s="89" t="s">
        <v>11</v>
      </c>
      <c r="B8" s="89"/>
      <c r="C8" s="89"/>
      <c r="D8" s="90"/>
      <c r="E8" s="89"/>
      <c r="F8" s="89"/>
      <c r="G8" s="89"/>
      <c r="H8" s="89"/>
      <c r="I8" s="89"/>
    </row>
    <row r="9" spans="1:9" ht="27" customHeight="1">
      <c r="A9" s="91" t="s">
        <v>12</v>
      </c>
      <c r="B9" s="92">
        <v>1000</v>
      </c>
      <c r="C9" s="93"/>
      <c r="D9" s="94"/>
      <c r="E9" s="172">
        <f>F9+G9+H9+I9</f>
        <v>2859.75</v>
      </c>
      <c r="F9" s="164">
        <f>F10+F11+F12+F13</f>
        <v>698.99</v>
      </c>
      <c r="G9" s="164">
        <f>G10+G11+G12+G13</f>
        <v>719.6</v>
      </c>
      <c r="H9" s="164">
        <f>H10+H11+H12+H13</f>
        <v>720.63</v>
      </c>
      <c r="I9" s="164">
        <f>I10+I11+I12+I13</f>
        <v>720.53</v>
      </c>
    </row>
    <row r="10" spans="1:9" ht="25.5">
      <c r="A10" s="131" t="s">
        <v>207</v>
      </c>
      <c r="B10" s="92" t="s">
        <v>182</v>
      </c>
      <c r="C10" s="93"/>
      <c r="D10" s="96"/>
      <c r="E10" s="164">
        <f>F10+G10+H10+I10</f>
        <v>2490</v>
      </c>
      <c r="F10" s="165">
        <v>611.7</v>
      </c>
      <c r="G10" s="165">
        <v>626.1</v>
      </c>
      <c r="H10" s="165">
        <v>626.1</v>
      </c>
      <c r="I10" s="165">
        <v>626.1</v>
      </c>
    </row>
    <row r="11" spans="1:9" ht="23.25" customHeight="1">
      <c r="A11" s="131" t="s">
        <v>208</v>
      </c>
      <c r="B11" s="92" t="s">
        <v>183</v>
      </c>
      <c r="C11" s="93"/>
      <c r="D11" s="96"/>
      <c r="E11" s="164">
        <f>F11+G11+H11+I11</f>
        <v>359.5</v>
      </c>
      <c r="F11" s="165">
        <v>84.77</v>
      </c>
      <c r="G11" s="165">
        <v>90.91</v>
      </c>
      <c r="H11" s="165">
        <v>91.91</v>
      </c>
      <c r="I11" s="165">
        <v>91.91</v>
      </c>
    </row>
    <row r="12" spans="1:9" ht="24.75" customHeight="1">
      <c r="A12" s="131" t="s">
        <v>209</v>
      </c>
      <c r="B12" s="92" t="s">
        <v>184</v>
      </c>
      <c r="C12" s="93"/>
      <c r="D12" s="96"/>
      <c r="E12" s="164">
        <f>F12+G12+H12+I12</f>
        <v>3.75</v>
      </c>
      <c r="F12" s="165">
        <v>0.92</v>
      </c>
      <c r="G12" s="165">
        <v>0.99</v>
      </c>
      <c r="H12" s="165">
        <v>0.92</v>
      </c>
      <c r="I12" s="165">
        <v>0.92</v>
      </c>
    </row>
    <row r="13" spans="1:9" ht="25.5">
      <c r="A13" s="131" t="s">
        <v>210</v>
      </c>
      <c r="B13" s="92" t="s">
        <v>185</v>
      </c>
      <c r="C13" s="93"/>
      <c r="D13" s="96"/>
      <c r="E13" s="164">
        <f>F13+G13+H13+I13</f>
        <v>6.5</v>
      </c>
      <c r="F13" s="165">
        <v>1.6</v>
      </c>
      <c r="G13" s="165">
        <v>1.6</v>
      </c>
      <c r="H13" s="165">
        <v>1.7</v>
      </c>
      <c r="I13" s="165">
        <v>1.6</v>
      </c>
    </row>
    <row r="14" spans="1:9" ht="25.5">
      <c r="A14" s="91" t="s">
        <v>13</v>
      </c>
      <c r="B14" s="92">
        <v>1010</v>
      </c>
      <c r="C14" s="93"/>
      <c r="D14" s="96"/>
      <c r="E14" s="173">
        <f>E15+E16+E17+E18+E19+E20+E21+E22+E23+E24</f>
        <v>2859.75</v>
      </c>
      <c r="F14" s="173">
        <f>F15+F16+F17+F18+F19+F20+F21+F22+F23+F24</f>
        <v>698.9899999999999</v>
      </c>
      <c r="G14" s="173">
        <f>G15+G16+G17+G18+G19+G20+G21+G22+G23+G24</f>
        <v>719.6</v>
      </c>
      <c r="H14" s="173">
        <f>H15+H16+H17+H18+H19+H20+H21+H22+H23+H24</f>
        <v>720.6300000000001</v>
      </c>
      <c r="I14" s="173">
        <f>I15+I16+I17+I18+I19+I20+I21+I22+I23+I24</f>
        <v>720.5300000000001</v>
      </c>
    </row>
    <row r="15" spans="1:9" ht="26.25" customHeight="1">
      <c r="A15" s="91" t="s">
        <v>242</v>
      </c>
      <c r="B15" s="36">
        <v>1011</v>
      </c>
      <c r="C15" s="93"/>
      <c r="D15" s="96"/>
      <c r="E15" s="94">
        <v>166.79</v>
      </c>
      <c r="F15" s="96">
        <v>40.4</v>
      </c>
      <c r="G15" s="96">
        <v>46.17</v>
      </c>
      <c r="H15" s="96">
        <v>40.17</v>
      </c>
      <c r="I15" s="96">
        <v>40.05</v>
      </c>
    </row>
    <row r="16" spans="1:9" ht="15">
      <c r="A16" s="91" t="s">
        <v>14</v>
      </c>
      <c r="B16" s="36">
        <v>1012</v>
      </c>
      <c r="C16" s="93"/>
      <c r="D16" s="96"/>
      <c r="E16" s="96"/>
      <c r="F16" s="96"/>
      <c r="G16" s="96"/>
      <c r="H16" s="96"/>
      <c r="I16" s="96"/>
    </row>
    <row r="17" spans="1:9" ht="15">
      <c r="A17" s="91" t="s">
        <v>15</v>
      </c>
      <c r="B17" s="36">
        <v>1013</v>
      </c>
      <c r="C17" s="93"/>
      <c r="D17" s="96"/>
      <c r="E17" s="96"/>
      <c r="F17" s="96"/>
      <c r="G17" s="96"/>
      <c r="H17" s="96"/>
      <c r="I17" s="96"/>
    </row>
    <row r="18" spans="1:9" ht="15">
      <c r="A18" s="91" t="s">
        <v>16</v>
      </c>
      <c r="B18" s="36">
        <v>1014</v>
      </c>
      <c r="C18" s="93"/>
      <c r="D18" s="96"/>
      <c r="E18" s="164">
        <v>1703.72</v>
      </c>
      <c r="F18" s="166">
        <v>425.93</v>
      </c>
      <c r="G18" s="166">
        <v>425.93</v>
      </c>
      <c r="H18" s="166">
        <v>425.93</v>
      </c>
      <c r="I18" s="166">
        <v>425.93</v>
      </c>
    </row>
    <row r="19" spans="1:9" ht="15">
      <c r="A19" s="91" t="s">
        <v>17</v>
      </c>
      <c r="B19" s="36">
        <v>1015</v>
      </c>
      <c r="C19" s="93"/>
      <c r="D19" s="96"/>
      <c r="E19" s="164">
        <v>374.82</v>
      </c>
      <c r="F19" s="99">
        <v>93.7</v>
      </c>
      <c r="G19" s="99">
        <v>93.7</v>
      </c>
      <c r="H19" s="99">
        <v>93.7</v>
      </c>
      <c r="I19" s="99">
        <v>93.72</v>
      </c>
    </row>
    <row r="20" spans="1:9" ht="63.75" customHeight="1">
      <c r="A20" s="91" t="s">
        <v>18</v>
      </c>
      <c r="B20" s="36">
        <v>1016</v>
      </c>
      <c r="C20" s="93"/>
      <c r="D20" s="96"/>
      <c r="E20" s="94">
        <f>F20+G20+H20+I20</f>
        <v>259.75</v>
      </c>
      <c r="F20" s="96">
        <v>50.29</v>
      </c>
      <c r="G20" s="96">
        <v>69.8</v>
      </c>
      <c r="H20" s="96">
        <v>69.83</v>
      </c>
      <c r="I20" s="96">
        <v>69.83</v>
      </c>
    </row>
    <row r="21" spans="1:9" ht="25.5">
      <c r="A21" s="91" t="s">
        <v>19</v>
      </c>
      <c r="B21" s="36">
        <v>1017</v>
      </c>
      <c r="C21" s="93"/>
      <c r="D21" s="96"/>
      <c r="E21" s="172"/>
      <c r="F21" s="136"/>
      <c r="G21" s="136"/>
      <c r="H21" s="136"/>
      <c r="I21" s="136"/>
    </row>
    <row r="22" spans="1:9" ht="15">
      <c r="A22" s="91" t="s">
        <v>20</v>
      </c>
      <c r="B22" s="36">
        <v>1018</v>
      </c>
      <c r="C22" s="93"/>
      <c r="D22" s="96"/>
      <c r="E22" s="96"/>
      <c r="F22" s="96"/>
      <c r="G22" s="96"/>
      <c r="H22" s="96"/>
      <c r="I22" s="96"/>
    </row>
    <row r="23" spans="1:9" ht="40.5" customHeight="1">
      <c r="A23" s="91" t="s">
        <v>241</v>
      </c>
      <c r="B23" s="36" t="s">
        <v>264</v>
      </c>
      <c r="C23" s="93"/>
      <c r="D23" s="96"/>
      <c r="E23" s="94">
        <v>334.67</v>
      </c>
      <c r="F23" s="96">
        <v>83.67</v>
      </c>
      <c r="G23" s="96">
        <v>84</v>
      </c>
      <c r="H23" s="96">
        <v>84</v>
      </c>
      <c r="I23" s="96">
        <v>83</v>
      </c>
    </row>
    <row r="24" spans="1:9" ht="15">
      <c r="A24" s="91" t="s">
        <v>238</v>
      </c>
      <c r="B24" s="36" t="s">
        <v>265</v>
      </c>
      <c r="C24" s="93"/>
      <c r="D24" s="96"/>
      <c r="E24" s="94">
        <v>20</v>
      </c>
      <c r="F24" s="96">
        <v>5</v>
      </c>
      <c r="G24" s="96">
        <v>0</v>
      </c>
      <c r="H24" s="96">
        <v>7</v>
      </c>
      <c r="I24" s="96">
        <v>8</v>
      </c>
    </row>
    <row r="25" spans="1:9" ht="15">
      <c r="A25" s="91" t="s">
        <v>21</v>
      </c>
      <c r="B25" s="97">
        <v>1020</v>
      </c>
      <c r="C25" s="98"/>
      <c r="D25" s="94"/>
      <c r="E25" s="94">
        <f>F25+G25+H25+I25</f>
        <v>0</v>
      </c>
      <c r="F25" s="94">
        <f>F9-F14</f>
        <v>0</v>
      </c>
      <c r="G25" s="94">
        <f>G9-G14</f>
        <v>0</v>
      </c>
      <c r="H25" s="94">
        <f>H9-H14</f>
        <v>0</v>
      </c>
      <c r="I25" s="94">
        <f>I9-I14</f>
        <v>0</v>
      </c>
    </row>
    <row r="26" spans="1:9" ht="30" customHeight="1">
      <c r="A26" s="91" t="s">
        <v>22</v>
      </c>
      <c r="B26" s="92">
        <v>1030</v>
      </c>
      <c r="C26" s="93"/>
      <c r="D26" s="96"/>
      <c r="E26" s="174">
        <f>F26+G26+H26+I26</f>
        <v>8595.92</v>
      </c>
      <c r="F26" s="94">
        <f>F27+F28+F29+F30+F31+F32+F34+F33+F35+F38+F39+F40+F41+F42+F43+F44+F45+F49+F36+F46+F47+F48+F37</f>
        <v>2290.67</v>
      </c>
      <c r="G26" s="94">
        <f>G27+G28+G29+G30+G31+G32+G34+G33+G35+G38+G39+G40+G41+G42+G43+G44+G45+G49+G36+G46+G47+G48+G37</f>
        <v>2106.59</v>
      </c>
      <c r="H26" s="94">
        <f>H27+H28+H29+H30+H31+H32+H34+H33+H35+H38+H39+H40+H41+H42+H43+H44+H45+H49+H36+H46+H47+H48+H37</f>
        <v>2093.59</v>
      </c>
      <c r="I26" s="94">
        <f>I27+I28+I29+I30+I31+I32+I34+I33+I35+I38+I39+I40+I41+I42+I43+I44+I45+I49+I36+I46+I47+I48+I37</f>
        <v>2105.0699999999997</v>
      </c>
    </row>
    <row r="27" spans="1:9" ht="39.75" customHeight="1">
      <c r="A27" s="91" t="s">
        <v>23</v>
      </c>
      <c r="B27" s="92">
        <v>1031</v>
      </c>
      <c r="C27" s="93"/>
      <c r="D27" s="96"/>
      <c r="E27" s="96">
        <v>40</v>
      </c>
      <c r="F27" s="96">
        <v>10</v>
      </c>
      <c r="G27" s="96">
        <v>10</v>
      </c>
      <c r="H27" s="96">
        <v>10</v>
      </c>
      <c r="I27" s="96">
        <v>10</v>
      </c>
    </row>
    <row r="28" spans="1:9" ht="27" customHeight="1">
      <c r="A28" s="91" t="s">
        <v>24</v>
      </c>
      <c r="B28" s="92">
        <v>1032</v>
      </c>
      <c r="C28" s="93"/>
      <c r="D28" s="96"/>
      <c r="E28" s="96"/>
      <c r="F28" s="96"/>
      <c r="G28" s="96"/>
      <c r="H28" s="96"/>
      <c r="I28" s="96"/>
    </row>
    <row r="29" spans="1:9" ht="15">
      <c r="A29" s="91" t="s">
        <v>25</v>
      </c>
      <c r="B29" s="92">
        <v>1033</v>
      </c>
      <c r="C29" s="93"/>
      <c r="D29" s="96"/>
      <c r="E29" s="96"/>
      <c r="F29" s="96"/>
      <c r="G29" s="96"/>
      <c r="H29" s="96"/>
      <c r="I29" s="96"/>
    </row>
    <row r="30" spans="1:9" ht="15">
      <c r="A30" s="91" t="s">
        <v>26</v>
      </c>
      <c r="B30" s="92">
        <v>1034</v>
      </c>
      <c r="C30" s="93"/>
      <c r="D30" s="96"/>
      <c r="E30" s="96"/>
      <c r="F30" s="96"/>
      <c r="G30" s="96"/>
      <c r="H30" s="96"/>
      <c r="I30" s="96"/>
    </row>
    <row r="31" spans="1:9" ht="15">
      <c r="A31" s="91" t="s">
        <v>27</v>
      </c>
      <c r="B31" s="92">
        <v>1035</v>
      </c>
      <c r="C31" s="93"/>
      <c r="D31" s="96"/>
      <c r="E31" s="96"/>
      <c r="F31" s="96"/>
      <c r="G31" s="96"/>
      <c r="H31" s="96"/>
      <c r="I31" s="96"/>
    </row>
    <row r="32" spans="1:9" ht="15">
      <c r="A32" s="91" t="s">
        <v>28</v>
      </c>
      <c r="B32" s="92">
        <v>1036</v>
      </c>
      <c r="C32" s="93"/>
      <c r="D32" s="96"/>
      <c r="E32" s="96">
        <v>5</v>
      </c>
      <c r="F32" s="96">
        <v>1</v>
      </c>
      <c r="G32" s="96">
        <v>1</v>
      </c>
      <c r="H32" s="96">
        <v>1</v>
      </c>
      <c r="I32" s="96">
        <v>2</v>
      </c>
    </row>
    <row r="33" spans="1:9" ht="15">
      <c r="A33" s="91" t="s">
        <v>29</v>
      </c>
      <c r="B33" s="92">
        <v>1037</v>
      </c>
      <c r="C33" s="93"/>
      <c r="D33" s="96"/>
      <c r="E33" s="96">
        <v>107.2</v>
      </c>
      <c r="F33" s="96">
        <v>26.8</v>
      </c>
      <c r="G33" s="96">
        <v>26.8</v>
      </c>
      <c r="H33" s="96">
        <v>26.8</v>
      </c>
      <c r="I33" s="96">
        <v>26.8</v>
      </c>
    </row>
    <row r="34" spans="1:9" ht="15">
      <c r="A34" s="91" t="s">
        <v>30</v>
      </c>
      <c r="B34" s="92">
        <v>1038</v>
      </c>
      <c r="C34" s="93"/>
      <c r="D34" s="96"/>
      <c r="E34" s="172">
        <v>5200</v>
      </c>
      <c r="F34" s="175">
        <v>1300</v>
      </c>
      <c r="G34" s="175">
        <v>1300</v>
      </c>
      <c r="H34" s="175">
        <v>1300</v>
      </c>
      <c r="I34" s="175">
        <v>1300</v>
      </c>
    </row>
    <row r="35" spans="1:9" ht="16.5" customHeight="1">
      <c r="A35" s="91" t="s">
        <v>31</v>
      </c>
      <c r="B35" s="92">
        <v>1039</v>
      </c>
      <c r="C35" s="93"/>
      <c r="D35" s="96"/>
      <c r="E35" s="172">
        <v>1144</v>
      </c>
      <c r="F35" s="176">
        <v>286</v>
      </c>
      <c r="G35" s="176">
        <v>286</v>
      </c>
      <c r="H35" s="176">
        <v>286</v>
      </c>
      <c r="I35" s="176">
        <v>286</v>
      </c>
    </row>
    <row r="36" spans="1:9" ht="51">
      <c r="A36" s="91" t="s">
        <v>304</v>
      </c>
      <c r="B36" s="92">
        <v>1040</v>
      </c>
      <c r="C36" s="93"/>
      <c r="D36" s="99"/>
      <c r="E36" s="172">
        <v>1520.84</v>
      </c>
      <c r="F36" s="166">
        <v>380.21</v>
      </c>
      <c r="G36" s="166">
        <v>380.21</v>
      </c>
      <c r="H36" s="166">
        <v>380.21</v>
      </c>
      <c r="I36" s="166">
        <v>380.21</v>
      </c>
    </row>
    <row r="37" spans="1:9" ht="76.5">
      <c r="A37" s="91" t="s">
        <v>305</v>
      </c>
      <c r="B37" s="92" t="s">
        <v>243</v>
      </c>
      <c r="C37" s="93"/>
      <c r="D37" s="99"/>
      <c r="E37" s="177">
        <v>82.71</v>
      </c>
      <c r="F37" s="136">
        <v>20.67</v>
      </c>
      <c r="G37" s="136">
        <v>20.67</v>
      </c>
      <c r="H37" s="136">
        <v>20.67</v>
      </c>
      <c r="I37" s="136">
        <v>20.7</v>
      </c>
    </row>
    <row r="38" spans="1:9" ht="52.5" customHeight="1">
      <c r="A38" s="91" t="s">
        <v>32</v>
      </c>
      <c r="B38" s="92">
        <v>1041</v>
      </c>
      <c r="C38" s="93"/>
      <c r="D38" s="96"/>
      <c r="E38" s="96"/>
      <c r="F38" s="96"/>
      <c r="G38" s="96"/>
      <c r="H38" s="96"/>
      <c r="I38" s="96"/>
    </row>
    <row r="39" spans="1:9" ht="38.25">
      <c r="A39" s="91" t="s">
        <v>33</v>
      </c>
      <c r="B39" s="92">
        <v>1042</v>
      </c>
      <c r="C39" s="93"/>
      <c r="D39" s="96"/>
      <c r="E39" s="96"/>
      <c r="F39" s="96"/>
      <c r="G39" s="96"/>
      <c r="H39" s="96"/>
      <c r="I39" s="96"/>
    </row>
    <row r="40" spans="1:9" ht="38.25">
      <c r="A40" s="91" t="s">
        <v>34</v>
      </c>
      <c r="B40" s="92">
        <v>1043</v>
      </c>
      <c r="C40" s="93"/>
      <c r="D40" s="96"/>
      <c r="E40" s="96"/>
      <c r="F40" s="96"/>
      <c r="G40" s="96"/>
      <c r="H40" s="96"/>
      <c r="I40" s="96"/>
    </row>
    <row r="41" spans="1:9" ht="15">
      <c r="A41" s="91" t="s">
        <v>35</v>
      </c>
      <c r="B41" s="92">
        <v>1044</v>
      </c>
      <c r="C41" s="93"/>
      <c r="D41" s="96"/>
      <c r="E41" s="96"/>
      <c r="F41" s="96"/>
      <c r="G41" s="96"/>
      <c r="H41" s="96"/>
      <c r="I41" s="96"/>
    </row>
    <row r="42" spans="1:9" ht="25.5">
      <c r="A42" s="91" t="s">
        <v>36</v>
      </c>
      <c r="B42" s="92">
        <v>1045</v>
      </c>
      <c r="C42" s="93"/>
      <c r="D42" s="96"/>
      <c r="E42" s="96"/>
      <c r="F42" s="96"/>
      <c r="G42" s="96"/>
      <c r="H42" s="96"/>
      <c r="I42" s="96"/>
    </row>
    <row r="43" spans="1:9" ht="15">
      <c r="A43" s="91" t="s">
        <v>37</v>
      </c>
      <c r="B43" s="92">
        <v>1046</v>
      </c>
      <c r="C43" s="93"/>
      <c r="D43" s="96"/>
      <c r="E43" s="96">
        <v>4</v>
      </c>
      <c r="F43" s="96">
        <v>1</v>
      </c>
      <c r="G43" s="96">
        <v>1</v>
      </c>
      <c r="H43" s="96">
        <v>1</v>
      </c>
      <c r="I43" s="96">
        <v>1</v>
      </c>
    </row>
    <row r="44" spans="1:9" ht="15">
      <c r="A44" s="91" t="s">
        <v>38</v>
      </c>
      <c r="B44" s="92">
        <v>1047</v>
      </c>
      <c r="C44" s="93"/>
      <c r="D44" s="96"/>
      <c r="E44" s="96"/>
      <c r="F44" s="96"/>
      <c r="G44" s="96"/>
      <c r="H44" s="96"/>
      <c r="I44" s="96"/>
    </row>
    <row r="45" spans="1:9" ht="38.25">
      <c r="A45" s="91" t="s">
        <v>39</v>
      </c>
      <c r="B45" s="92">
        <v>1048</v>
      </c>
      <c r="C45" s="93"/>
      <c r="D45" s="96"/>
      <c r="E45" s="96"/>
      <c r="F45" s="96"/>
      <c r="G45" s="96"/>
      <c r="H45" s="96"/>
      <c r="I45" s="96"/>
    </row>
    <row r="46" spans="1:9" ht="28.5" customHeight="1">
      <c r="A46" s="91" t="s">
        <v>40</v>
      </c>
      <c r="B46" s="92">
        <v>1049</v>
      </c>
      <c r="C46" s="93"/>
      <c r="D46" s="96"/>
      <c r="E46" s="96"/>
      <c r="F46" s="96"/>
      <c r="G46" s="96"/>
      <c r="H46" s="96"/>
      <c r="I46" s="96"/>
    </row>
    <row r="47" spans="1:9" ht="51">
      <c r="A47" s="91" t="s">
        <v>41</v>
      </c>
      <c r="B47" s="92">
        <v>1050</v>
      </c>
      <c r="C47" s="93"/>
      <c r="D47" s="96"/>
      <c r="E47" s="96"/>
      <c r="F47" s="96"/>
      <c r="G47" s="96"/>
      <c r="H47" s="96"/>
      <c r="I47" s="96"/>
    </row>
    <row r="48" spans="1:9" ht="27.75" customHeight="1">
      <c r="A48" s="91" t="s">
        <v>42</v>
      </c>
      <c r="B48" s="87" t="s">
        <v>43</v>
      </c>
      <c r="C48" s="93"/>
      <c r="D48" s="96"/>
      <c r="E48" s="96"/>
      <c r="F48" s="96"/>
      <c r="G48" s="96"/>
      <c r="H48" s="96"/>
      <c r="I48" s="96"/>
    </row>
    <row r="49" spans="1:9" ht="30.75" customHeight="1">
      <c r="A49" s="91" t="s">
        <v>44</v>
      </c>
      <c r="B49" s="92">
        <v>1051</v>
      </c>
      <c r="C49" s="93"/>
      <c r="D49" s="94"/>
      <c r="E49" s="142">
        <f>E50+E51+E52+E53+E54+E55+E56+E57+E58+E59+E61+E60</f>
        <v>492.16999999999996</v>
      </c>
      <c r="F49" s="142">
        <f>F50+F51+F52+F53+F54+F55+F56+F57+F58+F59+F61+F60</f>
        <v>264.99</v>
      </c>
      <c r="G49" s="142">
        <f>G50+G51+G52+G53+G54+G55+G56+G57+G58+G59+G61+G60</f>
        <v>80.91</v>
      </c>
      <c r="H49" s="142">
        <f>H50+H51+H52+H53+H54+H55+H56+H57+H58+H59+H61+H60</f>
        <v>67.91</v>
      </c>
      <c r="I49" s="142">
        <f>I50+I51+I52+I53+I54+I55+I56+I57+I58+I59+I61+I60</f>
        <v>78.36</v>
      </c>
    </row>
    <row r="50" spans="1:9" ht="49.5" customHeight="1">
      <c r="A50" s="91" t="s">
        <v>219</v>
      </c>
      <c r="B50" s="92" t="s">
        <v>186</v>
      </c>
      <c r="C50" s="93"/>
      <c r="D50" s="94"/>
      <c r="E50" s="137">
        <v>35.06</v>
      </c>
      <c r="F50" s="137">
        <v>8.76</v>
      </c>
      <c r="G50" s="137">
        <v>8.76</v>
      </c>
      <c r="H50" s="137">
        <v>8.76</v>
      </c>
      <c r="I50" s="137">
        <v>8.78</v>
      </c>
    </row>
    <row r="51" spans="1:9" ht="37.5" customHeight="1">
      <c r="A51" s="178" t="s">
        <v>239</v>
      </c>
      <c r="B51" s="92" t="s">
        <v>187</v>
      </c>
      <c r="C51" s="93"/>
      <c r="D51" s="96"/>
      <c r="E51" s="167">
        <v>126.75</v>
      </c>
      <c r="F51" s="137">
        <v>126.75</v>
      </c>
      <c r="G51" s="142"/>
      <c r="H51" s="142"/>
      <c r="I51" s="142"/>
    </row>
    <row r="52" spans="1:9" ht="30.75" customHeight="1">
      <c r="A52" s="91" t="s">
        <v>218</v>
      </c>
      <c r="B52" s="92" t="s">
        <v>188</v>
      </c>
      <c r="C52" s="93"/>
      <c r="D52" s="94"/>
      <c r="E52" s="137">
        <v>3.7</v>
      </c>
      <c r="F52" s="137">
        <v>3.7</v>
      </c>
      <c r="G52" s="142"/>
      <c r="H52" s="142"/>
      <c r="I52" s="142"/>
    </row>
    <row r="53" spans="1:9" ht="30.75" customHeight="1">
      <c r="A53" s="91" t="s">
        <v>211</v>
      </c>
      <c r="B53" s="92" t="s">
        <v>189</v>
      </c>
      <c r="C53" s="93"/>
      <c r="D53" s="94"/>
      <c r="E53" s="137">
        <v>14</v>
      </c>
      <c r="F53" s="137">
        <v>3.5</v>
      </c>
      <c r="G53" s="137">
        <v>3.5</v>
      </c>
      <c r="H53" s="137">
        <v>3.5</v>
      </c>
      <c r="I53" s="137">
        <v>3.5</v>
      </c>
    </row>
    <row r="54" spans="1:9" ht="30.75" customHeight="1">
      <c r="A54" s="91" t="s">
        <v>212</v>
      </c>
      <c r="B54" s="92" t="s">
        <v>190</v>
      </c>
      <c r="C54" s="93"/>
      <c r="D54" s="94"/>
      <c r="E54" s="137">
        <v>9.63</v>
      </c>
      <c r="F54" s="137">
        <v>2.5</v>
      </c>
      <c r="G54" s="137">
        <v>2.4</v>
      </c>
      <c r="H54" s="137">
        <v>2.4</v>
      </c>
      <c r="I54" s="137">
        <v>2.33</v>
      </c>
    </row>
    <row r="55" spans="1:9" ht="42" customHeight="1">
      <c r="A55" s="91" t="s">
        <v>213</v>
      </c>
      <c r="B55" s="92" t="s">
        <v>191</v>
      </c>
      <c r="C55" s="93"/>
      <c r="D55" s="94"/>
      <c r="E55" s="137">
        <v>90</v>
      </c>
      <c r="F55" s="137">
        <v>25</v>
      </c>
      <c r="G55" s="137">
        <v>25</v>
      </c>
      <c r="H55" s="137">
        <v>15</v>
      </c>
      <c r="I55" s="137">
        <v>25</v>
      </c>
    </row>
    <row r="56" spans="1:9" ht="30.75" customHeight="1">
      <c r="A56" s="91" t="s">
        <v>214</v>
      </c>
      <c r="B56" s="92" t="s">
        <v>192</v>
      </c>
      <c r="C56" s="93"/>
      <c r="D56" s="94"/>
      <c r="E56" s="137">
        <v>3</v>
      </c>
      <c r="F56" s="137">
        <v>1.5</v>
      </c>
      <c r="G56" s="137">
        <v>1.5</v>
      </c>
      <c r="H56" s="142"/>
      <c r="I56" s="142"/>
    </row>
    <row r="57" spans="1:9" ht="19.5" customHeight="1">
      <c r="A57" s="91" t="s">
        <v>215</v>
      </c>
      <c r="B57" s="92" t="s">
        <v>266</v>
      </c>
      <c r="C57" s="93"/>
      <c r="D57" s="94"/>
      <c r="E57" s="137">
        <v>3</v>
      </c>
      <c r="F57" s="137">
        <v>1.5</v>
      </c>
      <c r="G57" s="137">
        <v>1.5</v>
      </c>
      <c r="H57" s="142"/>
      <c r="I57" s="142"/>
    </row>
    <row r="58" spans="1:9" ht="30.75" customHeight="1">
      <c r="A58" s="91" t="s">
        <v>273</v>
      </c>
      <c r="B58" s="92" t="s">
        <v>267</v>
      </c>
      <c r="C58" s="93"/>
      <c r="D58" s="94"/>
      <c r="E58" s="137">
        <f>F58+G58+H58+I58</f>
        <v>53.03</v>
      </c>
      <c r="F58" s="142">
        <v>53.03</v>
      </c>
      <c r="G58" s="142">
        <v>0</v>
      </c>
      <c r="H58" s="142">
        <v>0</v>
      </c>
      <c r="I58" s="142">
        <v>0</v>
      </c>
    </row>
    <row r="59" spans="1:9" ht="22.5" customHeight="1">
      <c r="A59" s="91" t="s">
        <v>216</v>
      </c>
      <c r="B59" s="92" t="s">
        <v>268</v>
      </c>
      <c r="C59" s="93"/>
      <c r="D59" s="94"/>
      <c r="E59" s="137">
        <v>5</v>
      </c>
      <c r="F59" s="137">
        <v>1.5</v>
      </c>
      <c r="G59" s="137">
        <v>1</v>
      </c>
      <c r="H59" s="137">
        <v>1</v>
      </c>
      <c r="I59" s="137">
        <v>1.5</v>
      </c>
    </row>
    <row r="60" spans="1:9" ht="44.25" customHeight="1">
      <c r="A60" s="178" t="s">
        <v>293</v>
      </c>
      <c r="B60" s="92" t="s">
        <v>269</v>
      </c>
      <c r="C60" s="93"/>
      <c r="D60" s="94"/>
      <c r="E60" s="137">
        <v>85</v>
      </c>
      <c r="F60" s="137">
        <v>21.25</v>
      </c>
      <c r="G60" s="137">
        <v>21.25</v>
      </c>
      <c r="H60" s="137">
        <v>21.25</v>
      </c>
      <c r="I60" s="137">
        <v>21.25</v>
      </c>
    </row>
    <row r="61" spans="1:9" ht="40.5" customHeight="1">
      <c r="A61" s="178" t="s">
        <v>294</v>
      </c>
      <c r="B61" s="92" t="s">
        <v>270</v>
      </c>
      <c r="C61" s="93"/>
      <c r="D61" s="96"/>
      <c r="E61" s="143">
        <v>64</v>
      </c>
      <c r="F61" s="144">
        <v>16</v>
      </c>
      <c r="G61" s="144">
        <v>16</v>
      </c>
      <c r="H61" s="144">
        <v>16</v>
      </c>
      <c r="I61" s="144">
        <v>16</v>
      </c>
    </row>
    <row r="62" spans="1:9" ht="13.5" customHeight="1">
      <c r="A62" s="91" t="s">
        <v>45</v>
      </c>
      <c r="B62" s="92">
        <v>1060</v>
      </c>
      <c r="C62" s="93"/>
      <c r="D62" s="96"/>
      <c r="E62" s="96"/>
      <c r="F62" s="96"/>
      <c r="G62" s="96"/>
      <c r="H62" s="96"/>
      <c r="I62" s="96"/>
    </row>
    <row r="63" spans="1:9" ht="13.5" customHeight="1">
      <c r="A63" s="91" t="s">
        <v>46</v>
      </c>
      <c r="B63" s="92">
        <v>1061</v>
      </c>
      <c r="C63" s="93"/>
      <c r="D63" s="96"/>
      <c r="E63" s="96"/>
      <c r="F63" s="96"/>
      <c r="G63" s="96"/>
      <c r="H63" s="96"/>
      <c r="I63" s="96"/>
    </row>
    <row r="64" spans="1:9" ht="15">
      <c r="A64" s="91" t="s">
        <v>47</v>
      </c>
      <c r="B64" s="92">
        <v>1062</v>
      </c>
      <c r="C64" s="93"/>
      <c r="D64" s="96"/>
      <c r="E64" s="96"/>
      <c r="F64" s="96"/>
      <c r="G64" s="96"/>
      <c r="H64" s="96"/>
      <c r="I64" s="96"/>
    </row>
    <row r="65" spans="1:9" ht="12.75" customHeight="1">
      <c r="A65" s="91" t="s">
        <v>30</v>
      </c>
      <c r="B65" s="92">
        <v>1063</v>
      </c>
      <c r="C65" s="93"/>
      <c r="D65" s="96"/>
      <c r="E65" s="96"/>
      <c r="F65" s="96"/>
      <c r="G65" s="96"/>
      <c r="H65" s="96"/>
      <c r="I65" s="96"/>
    </row>
    <row r="66" spans="1:9" ht="13.5" customHeight="1">
      <c r="A66" s="91" t="s">
        <v>31</v>
      </c>
      <c r="B66" s="92">
        <v>1064</v>
      </c>
      <c r="C66" s="93"/>
      <c r="D66" s="96"/>
      <c r="E66" s="96"/>
      <c r="F66" s="96"/>
      <c r="G66" s="96"/>
      <c r="H66" s="96"/>
      <c r="I66" s="96"/>
    </row>
    <row r="67" spans="1:9" ht="25.5">
      <c r="A67" s="91" t="s">
        <v>48</v>
      </c>
      <c r="B67" s="92">
        <v>1065</v>
      </c>
      <c r="C67" s="93"/>
      <c r="D67" s="96"/>
      <c r="E67" s="96"/>
      <c r="F67" s="96"/>
      <c r="G67" s="96"/>
      <c r="H67" s="96"/>
      <c r="I67" s="96"/>
    </row>
    <row r="68" spans="1:9" ht="13.5" customHeight="1">
      <c r="A68" s="91" t="s">
        <v>49</v>
      </c>
      <c r="B68" s="92">
        <v>1066</v>
      </c>
      <c r="C68" s="93"/>
      <c r="D68" s="96"/>
      <c r="E68" s="96"/>
      <c r="F68" s="96"/>
      <c r="G68" s="96"/>
      <c r="H68" s="96"/>
      <c r="I68" s="96"/>
    </row>
    <row r="69" spans="1:9" ht="29.25" customHeight="1">
      <c r="A69" s="91" t="s">
        <v>50</v>
      </c>
      <c r="B69" s="92">
        <v>1067</v>
      </c>
      <c r="C69" s="93"/>
      <c r="D69" s="96"/>
      <c r="E69" s="96"/>
      <c r="F69" s="96"/>
      <c r="G69" s="96"/>
      <c r="H69" s="96"/>
      <c r="I69" s="96"/>
    </row>
    <row r="70" spans="1:9" ht="25.5">
      <c r="A70" s="91" t="s">
        <v>140</v>
      </c>
      <c r="B70" s="92">
        <v>1070</v>
      </c>
      <c r="C70" s="93"/>
      <c r="D70" s="96"/>
      <c r="E70" s="96"/>
      <c r="F70" s="96"/>
      <c r="G70" s="96"/>
      <c r="H70" s="96"/>
      <c r="I70" s="96"/>
    </row>
    <row r="71" spans="1:9" ht="25.5">
      <c r="A71" s="101" t="s">
        <v>51</v>
      </c>
      <c r="B71" s="92">
        <v>1080</v>
      </c>
      <c r="C71" s="93"/>
      <c r="D71" s="96"/>
      <c r="E71" s="96"/>
      <c r="F71" s="96"/>
      <c r="G71" s="96"/>
      <c r="H71" s="96"/>
      <c r="I71" s="96"/>
    </row>
    <row r="72" spans="1:9" ht="27" customHeight="1">
      <c r="A72" s="91" t="s">
        <v>52</v>
      </c>
      <c r="B72" s="97">
        <v>1100</v>
      </c>
      <c r="C72" s="98"/>
      <c r="D72" s="94"/>
      <c r="E72" s="94"/>
      <c r="F72" s="94"/>
      <c r="G72" s="94"/>
      <c r="H72" s="94"/>
      <c r="I72" s="94"/>
    </row>
    <row r="73" spans="1:9" ht="25.5">
      <c r="A73" s="91" t="s">
        <v>53</v>
      </c>
      <c r="B73" s="92">
        <v>1110</v>
      </c>
      <c r="C73" s="93"/>
      <c r="D73" s="96"/>
      <c r="E73" s="96"/>
      <c r="F73" s="96"/>
      <c r="G73" s="96"/>
      <c r="H73" s="96"/>
      <c r="I73" s="96"/>
    </row>
    <row r="74" spans="1:9" ht="25.5">
      <c r="A74" s="91" t="s">
        <v>54</v>
      </c>
      <c r="B74" s="92">
        <v>1120</v>
      </c>
      <c r="C74" s="93"/>
      <c r="D74" s="96"/>
      <c r="E74" s="96"/>
      <c r="F74" s="96"/>
      <c r="G74" s="96"/>
      <c r="H74" s="96"/>
      <c r="I74" s="96"/>
    </row>
    <row r="75" spans="1:9" ht="25.5">
      <c r="A75" s="91" t="s">
        <v>55</v>
      </c>
      <c r="B75" s="92">
        <v>1130</v>
      </c>
      <c r="C75" s="93"/>
      <c r="D75" s="96"/>
      <c r="E75" s="96"/>
      <c r="F75" s="96"/>
      <c r="G75" s="96"/>
      <c r="H75" s="96"/>
      <c r="I75" s="96"/>
    </row>
    <row r="76" spans="1:9" ht="25.5">
      <c r="A76" s="91" t="s">
        <v>56</v>
      </c>
      <c r="B76" s="92">
        <v>1140</v>
      </c>
      <c r="C76" s="93"/>
      <c r="D76" s="96"/>
      <c r="E76" s="96"/>
      <c r="F76" s="96"/>
      <c r="G76" s="96"/>
      <c r="H76" s="96"/>
      <c r="I76" s="96"/>
    </row>
    <row r="77" spans="1:9" ht="15">
      <c r="A77" s="91" t="s">
        <v>172</v>
      </c>
      <c r="B77" s="92">
        <v>1150</v>
      </c>
      <c r="C77" s="93"/>
      <c r="D77" s="96"/>
      <c r="E77" s="174">
        <f>E78+E79+E80+E81+E83+E84+E82</f>
        <v>77965.76</v>
      </c>
      <c r="F77" s="94">
        <f>F78+F79+F80+F81+F83+F84+F82</f>
        <v>18048.539999999997</v>
      </c>
      <c r="G77" s="94">
        <f>G78+G79+G80+G81+G83+G84+G82</f>
        <v>18054.589999999997</v>
      </c>
      <c r="H77" s="94">
        <f>H78+H79+H80+H81+H83+H84+H82</f>
        <v>18553.25</v>
      </c>
      <c r="I77" s="94">
        <f>I78+I79+I80+I81+I83+I84+I82</f>
        <v>23309.38</v>
      </c>
    </row>
    <row r="78" spans="1:9" ht="89.25">
      <c r="A78" s="91" t="s">
        <v>306</v>
      </c>
      <c r="B78" s="92" t="s">
        <v>246</v>
      </c>
      <c r="C78" s="93"/>
      <c r="D78" s="96"/>
      <c r="E78" s="96">
        <f>F78+G78+H78+I78</f>
        <v>65203.21</v>
      </c>
      <c r="F78" s="96">
        <v>16743.66</v>
      </c>
      <c r="G78" s="96">
        <v>16306.71</v>
      </c>
      <c r="H78" s="96">
        <v>15848.37</v>
      </c>
      <c r="I78" s="96">
        <v>16304.47</v>
      </c>
    </row>
    <row r="79" spans="1:9" ht="25.5">
      <c r="A79" s="91" t="s">
        <v>307</v>
      </c>
      <c r="B79" s="92" t="s">
        <v>249</v>
      </c>
      <c r="C79" s="93"/>
      <c r="D79" s="96"/>
      <c r="E79" s="96">
        <v>1200</v>
      </c>
      <c r="F79" s="96">
        <v>300</v>
      </c>
      <c r="G79" s="96">
        <v>300</v>
      </c>
      <c r="H79" s="96">
        <v>300</v>
      </c>
      <c r="I79" s="96">
        <v>300</v>
      </c>
    </row>
    <row r="80" spans="1:9" ht="31.5" customHeight="1">
      <c r="A80" s="168" t="s">
        <v>228</v>
      </c>
      <c r="B80" s="92" t="s">
        <v>248</v>
      </c>
      <c r="C80" s="93"/>
      <c r="D80" s="96"/>
      <c r="E80" s="96">
        <v>43</v>
      </c>
      <c r="F80" s="96"/>
      <c r="G80" s="96">
        <v>43</v>
      </c>
      <c r="H80" s="96"/>
      <c r="I80" s="96"/>
    </row>
    <row r="81" spans="1:9" ht="43.5" customHeight="1">
      <c r="A81" s="168" t="s">
        <v>236</v>
      </c>
      <c r="B81" s="92" t="s">
        <v>250</v>
      </c>
      <c r="C81" s="93"/>
      <c r="D81" s="96"/>
      <c r="E81" s="96">
        <f>F81+G81+H81+I81</f>
        <v>9900</v>
      </c>
      <c r="F81" s="96">
        <v>600</v>
      </c>
      <c r="G81" s="96">
        <v>1000</v>
      </c>
      <c r="H81" s="96">
        <v>2000</v>
      </c>
      <c r="I81" s="96">
        <v>6300</v>
      </c>
    </row>
    <row r="82" spans="1:9" ht="28.5" customHeight="1">
      <c r="A82" s="131" t="s">
        <v>291</v>
      </c>
      <c r="B82" s="92" t="s">
        <v>251</v>
      </c>
      <c r="C82" s="93"/>
      <c r="D82" s="96"/>
      <c r="E82" s="96">
        <f>F82+G82+H82+I82</f>
        <v>16</v>
      </c>
      <c r="F82" s="96">
        <v>4</v>
      </c>
      <c r="G82" s="96">
        <v>4</v>
      </c>
      <c r="H82" s="96">
        <v>4</v>
      </c>
      <c r="I82" s="96">
        <v>4</v>
      </c>
    </row>
    <row r="83" spans="1:9" ht="65.25" customHeight="1">
      <c r="A83" s="131" t="s">
        <v>240</v>
      </c>
      <c r="B83" s="92" t="s">
        <v>247</v>
      </c>
      <c r="C83" s="93"/>
      <c r="D83" s="96"/>
      <c r="E83" s="174">
        <v>1520.84</v>
      </c>
      <c r="F83" s="96">
        <v>380.21</v>
      </c>
      <c r="G83" s="96">
        <v>380.21</v>
      </c>
      <c r="H83" s="96">
        <v>380.21</v>
      </c>
      <c r="I83" s="96">
        <v>380.21</v>
      </c>
    </row>
    <row r="84" spans="1:9" ht="89.25" customHeight="1">
      <c r="A84" s="131" t="s">
        <v>289</v>
      </c>
      <c r="B84" s="92" t="s">
        <v>292</v>
      </c>
      <c r="C84" s="93"/>
      <c r="D84" s="96"/>
      <c r="E84" s="174">
        <v>82.71</v>
      </c>
      <c r="F84" s="136">
        <v>20.67</v>
      </c>
      <c r="G84" s="136">
        <v>20.67</v>
      </c>
      <c r="H84" s="136">
        <v>20.67</v>
      </c>
      <c r="I84" s="136">
        <v>20.7</v>
      </c>
    </row>
    <row r="85" spans="1:9" ht="15">
      <c r="A85" s="91" t="s">
        <v>20</v>
      </c>
      <c r="B85" s="92">
        <v>1160</v>
      </c>
      <c r="C85" s="93"/>
      <c r="D85" s="96"/>
      <c r="E85" s="174">
        <f>E86+E87+E88+E89+E90+E91+E92+E93+E94+E101+E102+E103</f>
        <v>69369.84</v>
      </c>
      <c r="F85" s="94">
        <f>F101+F86+F87+F88+F89+F90+F91+F92+F93+F94+F103</f>
        <v>15757.869999999999</v>
      </c>
      <c r="G85" s="94">
        <f>G101+G86+G87+G88+G89+G90+G91+G92+G93+G94+G103</f>
        <v>15948</v>
      </c>
      <c r="H85" s="94">
        <f>H101+H86+H87+H88+H89+H90+H91+H92+H93+H94+H103</f>
        <v>16459.66</v>
      </c>
      <c r="I85" s="94">
        <f>I101+I86+I87+I88+I89+I90+I91+I92+I93+I94+I103</f>
        <v>21204.309999999998</v>
      </c>
    </row>
    <row r="86" spans="1:10" ht="25.5">
      <c r="A86" s="91" t="s">
        <v>227</v>
      </c>
      <c r="B86" s="92" t="s">
        <v>252</v>
      </c>
      <c r="C86" s="93"/>
      <c r="D86" s="96"/>
      <c r="E86" s="96">
        <v>1200</v>
      </c>
      <c r="F86" s="96">
        <v>300</v>
      </c>
      <c r="G86" s="96">
        <v>300</v>
      </c>
      <c r="H86" s="96">
        <v>300</v>
      </c>
      <c r="I86" s="96">
        <v>300</v>
      </c>
      <c r="J86" s="145"/>
    </row>
    <row r="87" spans="1:10" ht="38.25">
      <c r="A87" s="168" t="s">
        <v>229</v>
      </c>
      <c r="B87" s="92" t="s">
        <v>258</v>
      </c>
      <c r="C87" s="93"/>
      <c r="D87" s="96"/>
      <c r="E87" s="96">
        <v>43</v>
      </c>
      <c r="F87" s="96"/>
      <c r="G87" s="96">
        <v>43</v>
      </c>
      <c r="H87" s="96"/>
      <c r="I87" s="96"/>
      <c r="J87" s="145"/>
    </row>
    <row r="88" spans="1:10" ht="15">
      <c r="A88" s="91" t="s">
        <v>30</v>
      </c>
      <c r="B88" s="92" t="s">
        <v>253</v>
      </c>
      <c r="C88" s="93"/>
      <c r="D88" s="96"/>
      <c r="E88" s="96">
        <v>36591.19</v>
      </c>
      <c r="F88" s="94">
        <v>9147.8</v>
      </c>
      <c r="G88" s="94">
        <v>9147.79</v>
      </c>
      <c r="H88" s="94">
        <v>9147.8</v>
      </c>
      <c r="I88" s="94">
        <v>9147.8</v>
      </c>
      <c r="J88" s="145"/>
    </row>
    <row r="89" spans="1:10" ht="15">
      <c r="A89" s="91" t="s">
        <v>31</v>
      </c>
      <c r="B89" s="92" t="s">
        <v>259</v>
      </c>
      <c r="C89" s="93"/>
      <c r="D89" s="96"/>
      <c r="E89" s="96">
        <v>8020</v>
      </c>
      <c r="F89" s="94">
        <v>2005</v>
      </c>
      <c r="G89" s="94">
        <v>2005</v>
      </c>
      <c r="H89" s="94">
        <v>2005</v>
      </c>
      <c r="I89" s="94">
        <v>2005</v>
      </c>
      <c r="J89" s="145"/>
    </row>
    <row r="90" spans="1:10" ht="25.5">
      <c r="A90" s="91" t="s">
        <v>230</v>
      </c>
      <c r="B90" s="92" t="s">
        <v>255</v>
      </c>
      <c r="C90" s="93"/>
      <c r="D90" s="96"/>
      <c r="E90" s="96">
        <v>5018</v>
      </c>
      <c r="F90" s="94">
        <v>1254.5</v>
      </c>
      <c r="G90" s="94">
        <v>1254.5</v>
      </c>
      <c r="H90" s="94">
        <v>1254.5</v>
      </c>
      <c r="I90" s="94">
        <v>1254.5</v>
      </c>
      <c r="J90" s="145"/>
    </row>
    <row r="91" spans="1:10" ht="15">
      <c r="A91" s="91" t="s">
        <v>231</v>
      </c>
      <c r="B91" s="92" t="s">
        <v>256</v>
      </c>
      <c r="C91" s="93"/>
      <c r="D91" s="96"/>
      <c r="E91" s="96">
        <v>1939</v>
      </c>
      <c r="F91" s="94">
        <v>485.5</v>
      </c>
      <c r="G91" s="94">
        <v>484.5</v>
      </c>
      <c r="H91" s="94">
        <v>484.5</v>
      </c>
      <c r="I91" s="94">
        <v>484.5</v>
      </c>
      <c r="J91" s="145"/>
    </row>
    <row r="92" spans="1:10" ht="25.5">
      <c r="A92" s="91" t="s">
        <v>232</v>
      </c>
      <c r="B92" s="92" t="s">
        <v>260</v>
      </c>
      <c r="C92" s="93"/>
      <c r="D92" s="96"/>
      <c r="E92" s="96">
        <v>3999</v>
      </c>
      <c r="F92" s="94">
        <v>1251.66</v>
      </c>
      <c r="G92" s="94">
        <v>797.8</v>
      </c>
      <c r="H92" s="94">
        <v>752.45</v>
      </c>
      <c r="I92" s="94">
        <v>1197.09</v>
      </c>
      <c r="J92" s="145"/>
    </row>
    <row r="93" spans="1:10" ht="15">
      <c r="A93" s="91" t="s">
        <v>233</v>
      </c>
      <c r="B93" s="92" t="s">
        <v>254</v>
      </c>
      <c r="C93" s="93"/>
      <c r="D93" s="96"/>
      <c r="E93" s="96">
        <v>636.35</v>
      </c>
      <c r="F93" s="94">
        <v>159.08</v>
      </c>
      <c r="G93" s="94">
        <v>159.08</v>
      </c>
      <c r="H93" s="94">
        <v>159.08</v>
      </c>
      <c r="I93" s="94">
        <v>159.11</v>
      </c>
      <c r="J93" s="145"/>
    </row>
    <row r="94" spans="1:10" ht="25.5">
      <c r="A94" s="178" t="s">
        <v>235</v>
      </c>
      <c r="B94" s="92" t="s">
        <v>257</v>
      </c>
      <c r="C94" s="93"/>
      <c r="D94" s="96"/>
      <c r="E94" s="96">
        <f>F94+G94+H94+I94</f>
        <v>1441.3</v>
      </c>
      <c r="F94" s="94">
        <f>F95+F96+F97+F98+F99+F100</f>
        <v>408.83</v>
      </c>
      <c r="G94" s="94">
        <f>G95+G96+G97+G98+G99+G100</f>
        <v>610.83</v>
      </c>
      <c r="H94" s="94">
        <f>H95+H96+H97+H98+H99+H100</f>
        <v>210.82999999999998</v>
      </c>
      <c r="I94" s="94">
        <f>I95+I96+I97+I98+I99+I100</f>
        <v>210.81</v>
      </c>
      <c r="J94" s="145"/>
    </row>
    <row r="95" spans="1:10" ht="15">
      <c r="A95" s="178" t="s">
        <v>281</v>
      </c>
      <c r="B95" s="92"/>
      <c r="C95" s="93"/>
      <c r="D95" s="96"/>
      <c r="E95" s="96">
        <f aca="true" t="shared" si="0" ref="E95:E101">F95+G95+H95+I95</f>
        <v>15</v>
      </c>
      <c r="F95" s="94"/>
      <c r="G95" s="96">
        <v>15</v>
      </c>
      <c r="H95" s="96"/>
      <c r="I95" s="94"/>
      <c r="J95" s="145"/>
    </row>
    <row r="96" spans="1:10" ht="15">
      <c r="A96" s="178" t="s">
        <v>282</v>
      </c>
      <c r="B96" s="92"/>
      <c r="C96" s="93"/>
      <c r="D96" s="96"/>
      <c r="E96" s="96">
        <f t="shared" si="0"/>
        <v>340</v>
      </c>
      <c r="F96" s="94"/>
      <c r="G96" s="96">
        <v>340</v>
      </c>
      <c r="H96" s="96"/>
      <c r="I96" s="94"/>
      <c r="J96" s="145"/>
    </row>
    <row r="97" spans="1:10" ht="15">
      <c r="A97" s="178" t="s">
        <v>283</v>
      </c>
      <c r="B97" s="92"/>
      <c r="C97" s="93"/>
      <c r="D97" s="96"/>
      <c r="E97" s="96">
        <f t="shared" si="0"/>
        <v>10</v>
      </c>
      <c r="F97" s="94"/>
      <c r="G97" s="96"/>
      <c r="H97" s="96">
        <v>10</v>
      </c>
      <c r="I97" s="94"/>
      <c r="J97" s="145"/>
    </row>
    <row r="98" spans="1:10" ht="15">
      <c r="A98" s="178" t="s">
        <v>284</v>
      </c>
      <c r="B98" s="92"/>
      <c r="C98" s="93"/>
      <c r="D98" s="96"/>
      <c r="E98" s="96">
        <f t="shared" si="0"/>
        <v>20</v>
      </c>
      <c r="F98" s="94"/>
      <c r="G98" s="96"/>
      <c r="H98" s="96">
        <v>20</v>
      </c>
      <c r="I98" s="94"/>
      <c r="J98" s="145"/>
    </row>
    <row r="99" spans="1:10" ht="25.5">
      <c r="A99" s="178" t="s">
        <v>285</v>
      </c>
      <c r="B99" s="92"/>
      <c r="C99" s="93"/>
      <c r="D99" s="96"/>
      <c r="E99" s="96">
        <f t="shared" si="0"/>
        <v>70</v>
      </c>
      <c r="F99" s="94"/>
      <c r="G99" s="96"/>
      <c r="H99" s="96">
        <v>70</v>
      </c>
      <c r="I99" s="94"/>
      <c r="J99" s="145"/>
    </row>
    <row r="100" spans="1:10" ht="25.5">
      <c r="A100" s="178" t="s">
        <v>290</v>
      </c>
      <c r="B100" s="92"/>
      <c r="C100" s="93"/>
      <c r="D100" s="96"/>
      <c r="E100" s="96">
        <f t="shared" si="0"/>
        <v>986.3</v>
      </c>
      <c r="F100" s="96">
        <v>408.83</v>
      </c>
      <c r="G100" s="96">
        <v>255.83</v>
      </c>
      <c r="H100" s="96">
        <v>110.83</v>
      </c>
      <c r="I100" s="96">
        <v>210.81</v>
      </c>
      <c r="J100" s="145"/>
    </row>
    <row r="101" spans="1:10" ht="15">
      <c r="A101" s="91" t="s">
        <v>234</v>
      </c>
      <c r="B101" s="92" t="s">
        <v>261</v>
      </c>
      <c r="C101" s="93"/>
      <c r="D101" s="96"/>
      <c r="E101" s="96">
        <f t="shared" si="0"/>
        <v>582</v>
      </c>
      <c r="F101" s="96">
        <v>145.5</v>
      </c>
      <c r="G101" s="96">
        <v>145.5</v>
      </c>
      <c r="H101" s="96">
        <v>145.5</v>
      </c>
      <c r="I101" s="96">
        <v>145.5</v>
      </c>
      <c r="J101" s="145"/>
    </row>
    <row r="102" spans="1:10" ht="25.5">
      <c r="A102" s="168" t="s">
        <v>237</v>
      </c>
      <c r="B102" s="92" t="s">
        <v>262</v>
      </c>
      <c r="C102" s="93"/>
      <c r="D102" s="96"/>
      <c r="E102" s="96"/>
      <c r="F102" s="96"/>
      <c r="G102" s="96"/>
      <c r="H102" s="96"/>
      <c r="I102" s="96"/>
      <c r="J102" s="145"/>
    </row>
    <row r="103" spans="1:10" ht="25.5">
      <c r="A103" s="168" t="s">
        <v>244</v>
      </c>
      <c r="B103" s="92" t="s">
        <v>263</v>
      </c>
      <c r="C103" s="93"/>
      <c r="D103" s="96"/>
      <c r="E103" s="138">
        <f>F103+G103+H103+I103</f>
        <v>9900</v>
      </c>
      <c r="F103" s="139">
        <f>F104+F105+F106+F107+F108+F109+F110+F111</f>
        <v>600</v>
      </c>
      <c r="G103" s="139">
        <f>G104+G105+G106+G107+G108+G109+G110+G111</f>
        <v>1000</v>
      </c>
      <c r="H103" s="139">
        <f>H104+H105+H106+H107+H108+H109+H110+H111</f>
        <v>2000</v>
      </c>
      <c r="I103" s="139">
        <f>I104+I105+I106+I107+I108+I109+I110+I111</f>
        <v>6300</v>
      </c>
      <c r="J103" s="145"/>
    </row>
    <row r="104" spans="1:10" ht="27" customHeight="1">
      <c r="A104" s="131" t="s">
        <v>220</v>
      </c>
      <c r="B104" s="92"/>
      <c r="C104" s="93"/>
      <c r="D104" s="96"/>
      <c r="E104" s="138">
        <f aca="true" t="shared" si="1" ref="E104:E110">F104+G104+H104+I104</f>
        <v>600</v>
      </c>
      <c r="F104" s="139">
        <v>600</v>
      </c>
      <c r="G104" s="139"/>
      <c r="H104" s="139"/>
      <c r="I104" s="139"/>
      <c r="J104" s="145"/>
    </row>
    <row r="105" spans="1:10" ht="15">
      <c r="A105" s="131" t="s">
        <v>221</v>
      </c>
      <c r="B105" s="92"/>
      <c r="C105" s="93"/>
      <c r="D105" s="96"/>
      <c r="E105" s="138">
        <f t="shared" si="1"/>
        <v>700</v>
      </c>
      <c r="F105" s="139"/>
      <c r="G105" s="139">
        <v>700</v>
      </c>
      <c r="H105" s="139"/>
      <c r="I105" s="139"/>
      <c r="J105" s="145"/>
    </row>
    <row r="106" spans="1:10" ht="15">
      <c r="A106" s="131" t="s">
        <v>222</v>
      </c>
      <c r="B106" s="92"/>
      <c r="C106" s="93"/>
      <c r="D106" s="96"/>
      <c r="E106" s="138">
        <f t="shared" si="1"/>
        <v>300</v>
      </c>
      <c r="F106" s="139"/>
      <c r="G106" s="139">
        <v>300</v>
      </c>
      <c r="H106" s="139"/>
      <c r="I106" s="139"/>
      <c r="J106" s="145"/>
    </row>
    <row r="107" spans="1:10" ht="25.5">
      <c r="A107" s="131" t="s">
        <v>223</v>
      </c>
      <c r="B107" s="92"/>
      <c r="C107" s="93"/>
      <c r="D107" s="96"/>
      <c r="E107" s="138">
        <f t="shared" si="1"/>
        <v>2000</v>
      </c>
      <c r="F107" s="139"/>
      <c r="G107" s="139"/>
      <c r="H107" s="139">
        <v>2000</v>
      </c>
      <c r="I107" s="139"/>
      <c r="J107" s="145"/>
    </row>
    <row r="108" spans="1:10" ht="17.25" customHeight="1">
      <c r="A108" s="131" t="s">
        <v>224</v>
      </c>
      <c r="B108" s="92"/>
      <c r="C108" s="93"/>
      <c r="D108" s="96"/>
      <c r="E108" s="138">
        <f t="shared" si="1"/>
        <v>2300</v>
      </c>
      <c r="F108" s="139"/>
      <c r="G108" s="139"/>
      <c r="H108" s="139"/>
      <c r="I108" s="139">
        <v>2300</v>
      </c>
      <c r="J108" s="145"/>
    </row>
    <row r="109" spans="1:10" ht="25.5">
      <c r="A109" s="131" t="s">
        <v>225</v>
      </c>
      <c r="B109" s="92"/>
      <c r="C109" s="93"/>
      <c r="D109" s="96"/>
      <c r="E109" s="138">
        <f t="shared" si="1"/>
        <v>2500</v>
      </c>
      <c r="F109" s="139"/>
      <c r="G109" s="139"/>
      <c r="H109" s="139"/>
      <c r="I109" s="139">
        <v>2500</v>
      </c>
      <c r="J109" s="145"/>
    </row>
    <row r="110" spans="1:10" ht="25.5">
      <c r="A110" s="131" t="s">
        <v>226</v>
      </c>
      <c r="B110" s="92"/>
      <c r="C110" s="93"/>
      <c r="D110" s="96"/>
      <c r="E110" s="138">
        <f t="shared" si="1"/>
        <v>1500</v>
      </c>
      <c r="F110" s="139"/>
      <c r="G110" s="139"/>
      <c r="H110" s="139"/>
      <c r="I110" s="139">
        <v>1500</v>
      </c>
      <c r="J110" s="145"/>
    </row>
    <row r="111" spans="1:9" ht="16.5" customHeight="1">
      <c r="A111" s="131"/>
      <c r="B111" s="92"/>
      <c r="C111" s="93"/>
      <c r="D111" s="96"/>
      <c r="E111" s="138"/>
      <c r="F111" s="139"/>
      <c r="G111" s="139"/>
      <c r="H111" s="139"/>
      <c r="I111" s="139"/>
    </row>
    <row r="112" spans="1:9" ht="25.5" customHeight="1">
      <c r="A112" s="91" t="s">
        <v>57</v>
      </c>
      <c r="B112" s="97">
        <v>1170</v>
      </c>
      <c r="C112" s="98"/>
      <c r="D112" s="94"/>
      <c r="E112" s="94"/>
      <c r="F112" s="94">
        <f>F115</f>
        <v>0</v>
      </c>
      <c r="G112" s="94">
        <f>G115</f>
        <v>0</v>
      </c>
      <c r="H112" s="94">
        <f>H115</f>
        <v>0</v>
      </c>
      <c r="I112" s="94">
        <f>I115</f>
        <v>0</v>
      </c>
    </row>
    <row r="113" spans="1:9" ht="15">
      <c r="A113" s="91" t="s">
        <v>58</v>
      </c>
      <c r="B113" s="36">
        <v>1180</v>
      </c>
      <c r="C113" s="93"/>
      <c r="D113" s="96"/>
      <c r="E113" s="93"/>
      <c r="F113" s="93"/>
      <c r="G113" s="93"/>
      <c r="H113" s="93"/>
      <c r="I113" s="93"/>
    </row>
    <row r="114" spans="1:9" ht="15">
      <c r="A114" s="91" t="s">
        <v>59</v>
      </c>
      <c r="B114" s="36">
        <v>1181</v>
      </c>
      <c r="C114" s="93"/>
      <c r="D114" s="96"/>
      <c r="E114" s="93"/>
      <c r="F114" s="93"/>
      <c r="G114" s="93"/>
      <c r="H114" s="93"/>
      <c r="I114" s="93"/>
    </row>
    <row r="115" spans="1:9" ht="25.5" customHeight="1">
      <c r="A115" s="91" t="s">
        <v>60</v>
      </c>
      <c r="B115" s="97">
        <v>1200</v>
      </c>
      <c r="C115" s="98"/>
      <c r="D115" s="94"/>
      <c r="E115" s="140">
        <f>E118-E119</f>
        <v>0</v>
      </c>
      <c r="F115" s="140">
        <f>F118-F119</f>
        <v>0</v>
      </c>
      <c r="G115" s="140">
        <f>G118-G119</f>
        <v>0</v>
      </c>
      <c r="H115" s="140">
        <f>H118-H119</f>
        <v>0</v>
      </c>
      <c r="I115" s="140">
        <f>I118-I119</f>
        <v>0</v>
      </c>
    </row>
    <row r="116" spans="1:9" ht="15">
      <c r="A116" s="91" t="s">
        <v>61</v>
      </c>
      <c r="B116" s="87">
        <v>1201</v>
      </c>
      <c r="C116" s="93"/>
      <c r="D116" s="96"/>
      <c r="E116" s="140">
        <f>E115</f>
        <v>0</v>
      </c>
      <c r="F116" s="140">
        <f>F115</f>
        <v>0</v>
      </c>
      <c r="G116" s="140">
        <f>G115</f>
        <v>0</v>
      </c>
      <c r="H116" s="140">
        <f>H115</f>
        <v>0</v>
      </c>
      <c r="I116" s="140">
        <f>I115</f>
        <v>0</v>
      </c>
    </row>
    <row r="117" spans="1:9" ht="15">
      <c r="A117" s="91" t="s">
        <v>62</v>
      </c>
      <c r="B117" s="87">
        <v>1202</v>
      </c>
      <c r="C117" s="93"/>
      <c r="D117" s="96"/>
      <c r="E117" s="96"/>
      <c r="F117" s="96"/>
      <c r="G117" s="96"/>
      <c r="H117" s="96"/>
      <c r="I117" s="96"/>
    </row>
    <row r="118" spans="1:9" ht="15">
      <c r="A118" s="91" t="s">
        <v>63</v>
      </c>
      <c r="B118" s="92">
        <v>1210</v>
      </c>
      <c r="C118" s="98"/>
      <c r="D118" s="94"/>
      <c r="E118" s="94">
        <f>E9+E77</f>
        <v>80825.51</v>
      </c>
      <c r="F118" s="94">
        <f>F9+F77</f>
        <v>18747.53</v>
      </c>
      <c r="G118" s="94">
        <f>G9+G77</f>
        <v>18774.189999999995</v>
      </c>
      <c r="H118" s="94">
        <f>H9+H77</f>
        <v>19273.88</v>
      </c>
      <c r="I118" s="94">
        <f>I9+I77</f>
        <v>24029.91</v>
      </c>
    </row>
    <row r="119" spans="1:9" ht="15">
      <c r="A119" s="91" t="s">
        <v>64</v>
      </c>
      <c r="B119" s="92">
        <v>1220</v>
      </c>
      <c r="C119" s="98"/>
      <c r="D119" s="94"/>
      <c r="E119" s="94">
        <f>E14+E26+E85</f>
        <v>80825.51</v>
      </c>
      <c r="F119" s="94">
        <f>F14+F26+F85</f>
        <v>18747.53</v>
      </c>
      <c r="G119" s="94">
        <f>G14+G26+G85</f>
        <v>18774.19</v>
      </c>
      <c r="H119" s="94">
        <f>H14+H26+H85</f>
        <v>19273.88</v>
      </c>
      <c r="I119" s="94">
        <f>I14+I26+I85</f>
        <v>24029.909999999996</v>
      </c>
    </row>
    <row r="120" spans="1:9" ht="14.25" customHeight="1">
      <c r="A120" s="212" t="s">
        <v>173</v>
      </c>
      <c r="B120" s="212"/>
      <c r="C120" s="212"/>
      <c r="D120" s="212"/>
      <c r="E120" s="212"/>
      <c r="F120" s="212"/>
      <c r="G120" s="212"/>
      <c r="H120" s="212"/>
      <c r="I120" s="212"/>
    </row>
    <row r="121" spans="1:9" ht="15.75" customHeight="1">
      <c r="A121" s="91" t="s">
        <v>174</v>
      </c>
      <c r="B121" s="92">
        <v>1300</v>
      </c>
      <c r="C121" s="98"/>
      <c r="D121" s="96"/>
      <c r="E121" s="96">
        <f>E122+E123</f>
        <v>22613.09</v>
      </c>
      <c r="F121" s="96">
        <f>F122+F123</f>
        <v>4078.1400000000003</v>
      </c>
      <c r="G121" s="96">
        <f>G122+G123</f>
        <v>4231.05</v>
      </c>
      <c r="H121" s="96">
        <f>H122+H123</f>
        <v>4779.7</v>
      </c>
      <c r="I121" s="96">
        <f>I122+I123</f>
        <v>9524.2</v>
      </c>
    </row>
    <row r="122" spans="1:9" ht="25.5">
      <c r="A122" s="91" t="s">
        <v>175</v>
      </c>
      <c r="B122" s="102">
        <v>1301</v>
      </c>
      <c r="C122" s="98"/>
      <c r="D122" s="96"/>
      <c r="E122" s="96">
        <f aca="true" t="shared" si="2" ref="E122:E127">F122+G122+H122+I122</f>
        <v>18614.09</v>
      </c>
      <c r="F122" s="96">
        <f>F15+F60+F61+F90+F91+F94+F103</f>
        <v>2826.48</v>
      </c>
      <c r="G122" s="96">
        <f>G15+G60+G61+G90+G91+G94+G103</f>
        <v>3433.25</v>
      </c>
      <c r="H122" s="96">
        <f>H15+H60+H61+H90+H91+H94+H103</f>
        <v>4027.25</v>
      </c>
      <c r="I122" s="96">
        <f>I15+I60+I61+I90+I91+I94+I103</f>
        <v>8327.11</v>
      </c>
    </row>
    <row r="123" spans="1:9" ht="25.5">
      <c r="A123" s="91" t="s">
        <v>245</v>
      </c>
      <c r="B123" s="102">
        <v>1302</v>
      </c>
      <c r="C123" s="98"/>
      <c r="D123" s="96"/>
      <c r="E123" s="179">
        <f t="shared" si="2"/>
        <v>3999</v>
      </c>
      <c r="F123" s="169">
        <f>F92</f>
        <v>1251.66</v>
      </c>
      <c r="G123" s="169">
        <f>G92</f>
        <v>797.8</v>
      </c>
      <c r="H123" s="169">
        <f>H92</f>
        <v>752.45</v>
      </c>
      <c r="I123" s="169">
        <f>I92</f>
        <v>1197.09</v>
      </c>
    </row>
    <row r="124" spans="1:9" ht="15">
      <c r="A124" s="91" t="s">
        <v>16</v>
      </c>
      <c r="B124" s="103">
        <v>1310</v>
      </c>
      <c r="C124" s="98"/>
      <c r="D124" s="96"/>
      <c r="E124" s="179">
        <f t="shared" si="2"/>
        <v>43494.91</v>
      </c>
      <c r="F124" s="170">
        <f aca="true" t="shared" si="3" ref="F124:I125">F18+F34+F88</f>
        <v>10873.73</v>
      </c>
      <c r="G124" s="170">
        <f t="shared" si="3"/>
        <v>10873.720000000001</v>
      </c>
      <c r="H124" s="170">
        <f t="shared" si="3"/>
        <v>10873.73</v>
      </c>
      <c r="I124" s="170">
        <f t="shared" si="3"/>
        <v>10873.73</v>
      </c>
    </row>
    <row r="125" spans="1:9" ht="19.5" customHeight="1">
      <c r="A125" s="91" t="s">
        <v>17</v>
      </c>
      <c r="B125" s="103">
        <v>1320</v>
      </c>
      <c r="C125" s="98"/>
      <c r="D125" s="96"/>
      <c r="E125" s="179">
        <f t="shared" si="2"/>
        <v>9538.82</v>
      </c>
      <c r="F125" s="96">
        <f t="shared" si="3"/>
        <v>2384.7</v>
      </c>
      <c r="G125" s="96">
        <f t="shared" si="3"/>
        <v>2384.7</v>
      </c>
      <c r="H125" s="96">
        <f t="shared" si="3"/>
        <v>2384.7</v>
      </c>
      <c r="I125" s="96">
        <f t="shared" si="3"/>
        <v>2384.7200000000003</v>
      </c>
    </row>
    <row r="126" spans="1:9" ht="15">
      <c r="A126" s="91" t="s">
        <v>176</v>
      </c>
      <c r="B126" s="103">
        <v>1330</v>
      </c>
      <c r="C126" s="98"/>
      <c r="D126" s="96"/>
      <c r="E126" s="179">
        <f t="shared" si="2"/>
        <v>1603.5499999999997</v>
      </c>
      <c r="F126" s="169">
        <f>F36+F37</f>
        <v>400.88</v>
      </c>
      <c r="G126" s="169">
        <f>G36+G37</f>
        <v>400.88</v>
      </c>
      <c r="H126" s="169">
        <f>H36+H37</f>
        <v>400.88</v>
      </c>
      <c r="I126" s="169">
        <f>I36+I37</f>
        <v>400.90999999999997</v>
      </c>
    </row>
    <row r="127" spans="1:9" ht="15">
      <c r="A127" s="91" t="s">
        <v>177</v>
      </c>
      <c r="B127" s="103">
        <v>1340</v>
      </c>
      <c r="C127" s="104"/>
      <c r="D127" s="106"/>
      <c r="E127" s="171">
        <f t="shared" si="2"/>
        <v>3575.14</v>
      </c>
      <c r="F127" s="106">
        <v>1010.08</v>
      </c>
      <c r="G127" s="106">
        <v>883.84</v>
      </c>
      <c r="H127" s="106">
        <v>834.87</v>
      </c>
      <c r="I127" s="106">
        <v>846.35</v>
      </c>
    </row>
    <row r="128" spans="1:9" ht="15.75">
      <c r="A128" s="156" t="s">
        <v>178</v>
      </c>
      <c r="B128" s="105">
        <v>1350</v>
      </c>
      <c r="C128" s="104"/>
      <c r="D128" s="107"/>
      <c r="E128" s="107">
        <f>E121+E124+E125+E126+E127</f>
        <v>80825.51000000001</v>
      </c>
      <c r="F128" s="107">
        <f>F121+F124+F125+F126+F127</f>
        <v>18747.530000000002</v>
      </c>
      <c r="G128" s="107">
        <f>G121+G124+G125+G126+G127</f>
        <v>18774.190000000002</v>
      </c>
      <c r="H128" s="107">
        <f>H121+H124+H125+H126+H127</f>
        <v>19273.88</v>
      </c>
      <c r="I128" s="107">
        <f>I121+I124+I125+I126+I127</f>
        <v>24029.91</v>
      </c>
    </row>
    <row r="129" spans="1:9" ht="24" customHeight="1">
      <c r="A129" s="146" t="s">
        <v>300</v>
      </c>
      <c r="B129" s="25"/>
      <c r="C129" s="210" t="s">
        <v>302</v>
      </c>
      <c r="D129" s="211"/>
      <c r="E129" s="211"/>
      <c r="F129" s="26"/>
      <c r="G129" s="209" t="s">
        <v>297</v>
      </c>
      <c r="H129" s="209"/>
      <c r="I129" s="209"/>
    </row>
    <row r="130" spans="1:9" ht="21" customHeight="1">
      <c r="A130" s="28" t="s">
        <v>93</v>
      </c>
      <c r="B130" s="27"/>
      <c r="C130" s="208" t="s">
        <v>92</v>
      </c>
      <c r="D130" s="208"/>
      <c r="E130" s="208"/>
      <c r="F130" s="29"/>
      <c r="G130" s="29" t="s">
        <v>91</v>
      </c>
      <c r="H130" s="13"/>
      <c r="I130" s="30"/>
    </row>
    <row r="131" spans="1:9" ht="30">
      <c r="A131" s="146" t="s">
        <v>296</v>
      </c>
      <c r="B131" s="13"/>
      <c r="C131" s="210" t="s">
        <v>302</v>
      </c>
      <c r="D131" s="211"/>
      <c r="E131" s="211"/>
      <c r="F131" s="13"/>
      <c r="G131" s="209" t="s">
        <v>298</v>
      </c>
      <c r="H131" s="209"/>
      <c r="I131" s="209"/>
    </row>
    <row r="132" spans="1:9" ht="15">
      <c r="A132" s="146"/>
      <c r="B132" s="13"/>
      <c r="C132" s="208" t="s">
        <v>92</v>
      </c>
      <c r="D132" s="208"/>
      <c r="E132" s="208"/>
      <c r="F132" s="13"/>
      <c r="G132" s="29" t="s">
        <v>91</v>
      </c>
      <c r="H132" s="13"/>
      <c r="I132" s="13"/>
    </row>
    <row r="133" spans="1:9" ht="30">
      <c r="A133" s="146" t="s">
        <v>272</v>
      </c>
      <c r="B133" s="25"/>
      <c r="C133" s="210" t="s">
        <v>302</v>
      </c>
      <c r="D133" s="211"/>
      <c r="E133" s="211"/>
      <c r="F133" s="26"/>
      <c r="G133" s="209" t="s">
        <v>299</v>
      </c>
      <c r="H133" s="209"/>
      <c r="I133" s="209"/>
    </row>
    <row r="134" spans="1:9" ht="15">
      <c r="A134" s="28" t="s">
        <v>93</v>
      </c>
      <c r="B134" s="27"/>
      <c r="C134" s="208" t="s">
        <v>92</v>
      </c>
      <c r="D134" s="208"/>
      <c r="E134" s="208"/>
      <c r="F134" s="29"/>
      <c r="G134" s="29" t="s">
        <v>91</v>
      </c>
      <c r="H134" s="13"/>
      <c r="I134" s="30"/>
    </row>
  </sheetData>
  <sheetProtection/>
  <mergeCells count="19">
    <mergeCell ref="G131:I131"/>
    <mergeCell ref="C132:E132"/>
    <mergeCell ref="C133:E133"/>
    <mergeCell ref="G133:I133"/>
    <mergeCell ref="C134:E134"/>
    <mergeCell ref="C5:C6"/>
    <mergeCell ref="D5:D6"/>
    <mergeCell ref="G129:I129"/>
    <mergeCell ref="C129:E129"/>
    <mergeCell ref="C130:E130"/>
    <mergeCell ref="E5:E6"/>
    <mergeCell ref="F5:I5"/>
    <mergeCell ref="A120:I120"/>
    <mergeCell ref="C131:E131"/>
    <mergeCell ref="A1:I1"/>
    <mergeCell ref="G2:I2"/>
    <mergeCell ref="A3:I3"/>
    <mergeCell ref="A5:A6"/>
    <mergeCell ref="B5:B6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30" zoomScaleNormal="130" zoomScalePageLayoutView="0" workbookViewId="0" topLeftCell="A1">
      <selection activeCell="D54" sqref="D54"/>
    </sheetView>
  </sheetViews>
  <sheetFormatPr defaultColWidth="9.140625" defaultRowHeight="12.75"/>
  <cols>
    <col min="1" max="1" width="22.421875" style="13" customWidth="1"/>
    <col min="2" max="2" width="6.00390625" style="13" customWidth="1"/>
    <col min="3" max="3" width="6.57421875" style="13" customWidth="1"/>
    <col min="4" max="4" width="8.140625" style="13" customWidth="1"/>
    <col min="5" max="5" width="9.7109375" style="13" customWidth="1"/>
    <col min="6" max="6" width="8.7109375" style="13" customWidth="1"/>
    <col min="7" max="7" width="8.421875" style="13" customWidth="1"/>
    <col min="8" max="8" width="8.140625" style="13" customWidth="1"/>
    <col min="9" max="9" width="8.7109375" style="13" customWidth="1"/>
    <col min="10" max="16384" width="9.140625" style="13" customWidth="1"/>
  </cols>
  <sheetData>
    <row r="1" spans="7:9" ht="15.75">
      <c r="G1" s="204" t="s">
        <v>159</v>
      </c>
      <c r="H1" s="204"/>
      <c r="I1" s="204"/>
    </row>
    <row r="2" spans="1:9" ht="15.75">
      <c r="A2" s="214" t="s">
        <v>65</v>
      </c>
      <c r="B2" s="214"/>
      <c r="C2" s="214"/>
      <c r="D2" s="214"/>
      <c r="E2" s="214"/>
      <c r="F2" s="214"/>
      <c r="G2" s="214"/>
      <c r="H2" s="214"/>
      <c r="I2" s="214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15" t="s">
        <v>1</v>
      </c>
      <c r="B4" s="216" t="s">
        <v>2</v>
      </c>
      <c r="C4" s="216" t="s">
        <v>3</v>
      </c>
      <c r="D4" s="216" t="s">
        <v>4</v>
      </c>
      <c r="E4" s="217" t="s">
        <v>5</v>
      </c>
      <c r="F4" s="217" t="s">
        <v>6</v>
      </c>
      <c r="G4" s="217"/>
      <c r="H4" s="217"/>
      <c r="I4" s="217"/>
    </row>
    <row r="5" spans="1:9" ht="57" customHeight="1">
      <c r="A5" s="215"/>
      <c r="B5" s="216"/>
      <c r="C5" s="216"/>
      <c r="D5" s="216"/>
      <c r="E5" s="217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13" t="s">
        <v>66</v>
      </c>
      <c r="B7" s="213"/>
      <c r="C7" s="213"/>
      <c r="D7" s="213"/>
      <c r="E7" s="213"/>
      <c r="F7" s="213"/>
      <c r="G7" s="213"/>
      <c r="H7" s="213"/>
      <c r="I7" s="213"/>
    </row>
    <row r="8" spans="1:9" ht="51">
      <c r="A8" s="148" t="s">
        <v>67</v>
      </c>
      <c r="B8" s="5">
        <v>2000</v>
      </c>
      <c r="C8" s="9"/>
      <c r="D8" s="76"/>
      <c r="E8" s="9"/>
      <c r="F8" s="9"/>
      <c r="G8" s="9"/>
      <c r="H8" s="9"/>
      <c r="I8" s="9"/>
    </row>
    <row r="9" spans="1:9" ht="51">
      <c r="A9" s="148" t="s">
        <v>68</v>
      </c>
      <c r="B9" s="5">
        <v>2010</v>
      </c>
      <c r="C9" s="9"/>
      <c r="D9" s="76"/>
      <c r="E9" s="9"/>
      <c r="F9" s="9"/>
      <c r="G9" s="9"/>
      <c r="H9" s="9"/>
      <c r="I9" s="9"/>
    </row>
    <row r="10" spans="1:9" ht="15">
      <c r="A10" s="148" t="s">
        <v>69</v>
      </c>
      <c r="B10" s="5">
        <v>2030</v>
      </c>
      <c r="C10" s="9"/>
      <c r="D10" s="76"/>
      <c r="E10" s="9"/>
      <c r="F10" s="9"/>
      <c r="G10" s="9"/>
      <c r="H10" s="9"/>
      <c r="I10" s="9"/>
    </row>
    <row r="11" spans="1:9" ht="26.25" customHeight="1">
      <c r="A11" s="148" t="s">
        <v>70</v>
      </c>
      <c r="B11" s="5">
        <v>2031</v>
      </c>
      <c r="C11" s="9"/>
      <c r="D11" s="76"/>
      <c r="E11" s="9"/>
      <c r="F11" s="9"/>
      <c r="G11" s="9"/>
      <c r="H11" s="9"/>
      <c r="I11" s="9"/>
    </row>
    <row r="12" spans="1:9" ht="15">
      <c r="A12" s="148" t="s">
        <v>71</v>
      </c>
      <c r="B12" s="5">
        <v>2040</v>
      </c>
      <c r="C12" s="9"/>
      <c r="D12" s="76"/>
      <c r="E12" s="20"/>
      <c r="F12" s="20"/>
      <c r="G12" s="20"/>
      <c r="H12" s="20"/>
      <c r="I12" s="20"/>
    </row>
    <row r="13" spans="1:9" ht="25.5">
      <c r="A13" s="148" t="s">
        <v>72</v>
      </c>
      <c r="B13" s="5">
        <v>2050</v>
      </c>
      <c r="C13" s="9"/>
      <c r="D13" s="76"/>
      <c r="E13" s="9"/>
      <c r="F13" s="9"/>
      <c r="G13" s="9"/>
      <c r="H13" s="9"/>
      <c r="I13" s="9"/>
    </row>
    <row r="14" spans="1:9" ht="15" hidden="1">
      <c r="A14" s="148"/>
      <c r="B14" s="5"/>
      <c r="C14" s="9"/>
      <c r="D14" s="76"/>
      <c r="E14" s="9"/>
      <c r="F14" s="9"/>
      <c r="G14" s="9"/>
      <c r="H14" s="9"/>
      <c r="I14" s="9"/>
    </row>
    <row r="15" spans="1:9" ht="15">
      <c r="A15" s="180"/>
      <c r="B15" s="73"/>
      <c r="C15" s="9"/>
      <c r="D15" s="76"/>
      <c r="E15" s="9"/>
      <c r="F15" s="9"/>
      <c r="G15" s="9"/>
      <c r="H15" s="9"/>
      <c r="I15" s="9"/>
    </row>
    <row r="16" spans="1:9" ht="15">
      <c r="A16" s="148" t="s">
        <v>73</v>
      </c>
      <c r="B16" s="5">
        <v>2060</v>
      </c>
      <c r="C16" s="9"/>
      <c r="D16" s="76"/>
      <c r="E16" s="9"/>
      <c r="F16" s="9"/>
      <c r="G16" s="9"/>
      <c r="H16" s="9"/>
      <c r="I16" s="9"/>
    </row>
    <row r="17" spans="1:9" ht="15">
      <c r="A17" s="148"/>
      <c r="B17" s="5"/>
      <c r="C17" s="9"/>
      <c r="D17" s="76"/>
      <c r="E17" s="9"/>
      <c r="F17" s="9"/>
      <c r="G17" s="9"/>
      <c r="H17" s="9"/>
      <c r="I17" s="9"/>
    </row>
    <row r="18" spans="1:9" ht="15" hidden="1">
      <c r="A18" s="148"/>
      <c r="B18" s="5"/>
      <c r="C18" s="9"/>
      <c r="D18" s="76"/>
      <c r="E18" s="9"/>
      <c r="F18" s="9"/>
      <c r="G18" s="9"/>
      <c r="H18" s="9"/>
      <c r="I18" s="9"/>
    </row>
    <row r="19" spans="1:9" ht="51">
      <c r="A19" s="148" t="s">
        <v>74</v>
      </c>
      <c r="B19" s="5">
        <v>2070</v>
      </c>
      <c r="C19" s="9"/>
      <c r="D19" s="76"/>
      <c r="E19" s="9"/>
      <c r="F19" s="9"/>
      <c r="G19" s="9"/>
      <c r="H19" s="9"/>
      <c r="I19" s="9"/>
    </row>
    <row r="20" spans="1:9" ht="14.25">
      <c r="A20" s="213" t="s">
        <v>75</v>
      </c>
      <c r="B20" s="213"/>
      <c r="C20" s="213"/>
      <c r="D20" s="213"/>
      <c r="E20" s="213"/>
      <c r="F20" s="213"/>
      <c r="G20" s="213"/>
      <c r="H20" s="213"/>
      <c r="I20" s="213"/>
    </row>
    <row r="21" spans="1:9" ht="63.75">
      <c r="A21" s="181" t="s">
        <v>76</v>
      </c>
      <c r="B21" s="19">
        <v>2110</v>
      </c>
      <c r="C21" s="20"/>
      <c r="D21" s="82"/>
      <c r="E21" s="147">
        <f>E23</f>
        <v>191.68</v>
      </c>
      <c r="F21" s="147">
        <f>F23</f>
        <v>54.76</v>
      </c>
      <c r="G21" s="147">
        <f>G23</f>
        <v>45.55</v>
      </c>
      <c r="H21" s="147">
        <f>H23</f>
        <v>44.71</v>
      </c>
      <c r="I21" s="147">
        <f>I23</f>
        <v>46.66</v>
      </c>
    </row>
    <row r="22" spans="1:9" ht="25.5">
      <c r="A22" s="91" t="s">
        <v>77</v>
      </c>
      <c r="B22" s="5">
        <v>2111</v>
      </c>
      <c r="C22" s="9"/>
      <c r="D22" s="76"/>
      <c r="E22" s="9"/>
      <c r="F22" s="9"/>
      <c r="G22" s="9"/>
      <c r="H22" s="9"/>
      <c r="I22" s="9"/>
    </row>
    <row r="23" spans="1:9" ht="36.75" customHeight="1">
      <c r="A23" s="91" t="s">
        <v>160</v>
      </c>
      <c r="B23" s="5">
        <v>2112</v>
      </c>
      <c r="C23" s="9"/>
      <c r="D23" s="76"/>
      <c r="E23" s="32">
        <f>F23+G23+H23+I23</f>
        <v>191.68</v>
      </c>
      <c r="F23" s="32">
        <v>54.76</v>
      </c>
      <c r="G23" s="32">
        <v>45.55</v>
      </c>
      <c r="H23" s="32">
        <v>44.71</v>
      </c>
      <c r="I23" s="32">
        <v>46.66</v>
      </c>
    </row>
    <row r="24" spans="1:9" ht="51">
      <c r="A24" s="148" t="s">
        <v>161</v>
      </c>
      <c r="B24" s="17">
        <v>2113</v>
      </c>
      <c r="C24" s="9"/>
      <c r="D24" s="76"/>
      <c r="E24" s="9"/>
      <c r="F24" s="9"/>
      <c r="G24" s="9"/>
      <c r="H24" s="9"/>
      <c r="I24" s="9"/>
    </row>
    <row r="25" spans="1:9" ht="15">
      <c r="A25" s="148" t="s">
        <v>78</v>
      </c>
      <c r="B25" s="17">
        <v>2114</v>
      </c>
      <c r="C25" s="9"/>
      <c r="D25" s="76"/>
      <c r="E25" s="9"/>
      <c r="F25" s="9"/>
      <c r="G25" s="9"/>
      <c r="H25" s="9"/>
      <c r="I25" s="9"/>
    </row>
    <row r="26" spans="1:9" ht="25.5">
      <c r="A26" s="148" t="s">
        <v>79</v>
      </c>
      <c r="B26" s="17">
        <v>2115</v>
      </c>
      <c r="C26" s="9"/>
      <c r="D26" s="76"/>
      <c r="E26" s="9"/>
      <c r="F26" s="9"/>
      <c r="G26" s="9"/>
      <c r="H26" s="9"/>
      <c r="I26" s="9"/>
    </row>
    <row r="27" spans="1:9" ht="25.5">
      <c r="A27" s="148" t="s">
        <v>80</v>
      </c>
      <c r="B27" s="17">
        <v>2116</v>
      </c>
      <c r="C27" s="20"/>
      <c r="D27" s="82"/>
      <c r="E27" s="9"/>
      <c r="F27" s="20"/>
      <c r="G27" s="20"/>
      <c r="H27" s="20"/>
      <c r="I27" s="20"/>
    </row>
    <row r="28" spans="1:9" ht="15" hidden="1">
      <c r="A28" s="148"/>
      <c r="B28" s="17"/>
      <c r="C28" s="20"/>
      <c r="D28" s="82"/>
      <c r="E28" s="9"/>
      <c r="F28" s="20"/>
      <c r="G28" s="20"/>
      <c r="H28" s="20"/>
      <c r="I28" s="20"/>
    </row>
    <row r="29" spans="1:9" ht="15">
      <c r="A29" s="148"/>
      <c r="B29" s="17"/>
      <c r="C29" s="20"/>
      <c r="D29" s="82"/>
      <c r="E29" s="9"/>
      <c r="F29" s="20"/>
      <c r="G29" s="20"/>
      <c r="H29" s="20"/>
      <c r="I29" s="20"/>
    </row>
    <row r="30" spans="1:9" ht="51">
      <c r="A30" s="181" t="s">
        <v>81</v>
      </c>
      <c r="B30" s="21">
        <v>2120</v>
      </c>
      <c r="C30" s="20"/>
      <c r="D30" s="82"/>
      <c r="E30" s="147">
        <f>E31+E32</f>
        <v>7928.11</v>
      </c>
      <c r="F30" s="147">
        <f>F31+F32</f>
        <v>1732.65</v>
      </c>
      <c r="G30" s="147">
        <f>G31+G32</f>
        <v>2065.15</v>
      </c>
      <c r="H30" s="147">
        <f>H31+H32</f>
        <v>2065.15</v>
      </c>
      <c r="I30" s="147">
        <f>I31+I32</f>
        <v>2065.1600000000003</v>
      </c>
    </row>
    <row r="31" spans="1:9" ht="25.5">
      <c r="A31" s="148" t="s">
        <v>79</v>
      </c>
      <c r="B31" s="17">
        <v>2121</v>
      </c>
      <c r="C31" s="9"/>
      <c r="D31" s="76"/>
      <c r="E31" s="32">
        <f>F31+G31+H31+I31</f>
        <v>7829.08</v>
      </c>
      <c r="F31" s="32">
        <v>1662.21</v>
      </c>
      <c r="G31" s="32">
        <v>2055.62</v>
      </c>
      <c r="H31" s="32">
        <v>2055.62</v>
      </c>
      <c r="I31" s="32">
        <v>2055.63</v>
      </c>
    </row>
    <row r="32" spans="1:9" ht="15">
      <c r="A32" s="148" t="s">
        <v>82</v>
      </c>
      <c r="B32" s="17">
        <v>2122</v>
      </c>
      <c r="C32" s="9"/>
      <c r="D32" s="76"/>
      <c r="E32" s="32">
        <f>F32+G32+H32+I32</f>
        <v>99.03</v>
      </c>
      <c r="F32" s="32">
        <v>70.44</v>
      </c>
      <c r="G32" s="32">
        <v>9.53</v>
      </c>
      <c r="H32" s="32">
        <v>9.53</v>
      </c>
      <c r="I32" s="32">
        <v>9.53</v>
      </c>
    </row>
    <row r="33" spans="1:9" ht="15">
      <c r="A33" s="148" t="s">
        <v>83</v>
      </c>
      <c r="B33" s="17">
        <v>2123</v>
      </c>
      <c r="C33" s="9"/>
      <c r="D33" s="76"/>
      <c r="E33" s="32"/>
      <c r="F33" s="141"/>
      <c r="G33" s="141"/>
      <c r="H33" s="141"/>
      <c r="I33" s="141"/>
    </row>
    <row r="34" spans="1:9" ht="25.5">
      <c r="A34" s="148" t="s">
        <v>80</v>
      </c>
      <c r="B34" s="17">
        <v>2124</v>
      </c>
      <c r="C34" s="9"/>
      <c r="D34" s="76"/>
      <c r="E34" s="9"/>
      <c r="F34" s="9"/>
      <c r="G34" s="9"/>
      <c r="H34" s="9"/>
      <c r="I34" s="9"/>
    </row>
    <row r="35" ht="14.25" hidden="1">
      <c r="A35" s="182"/>
    </row>
    <row r="36" spans="1:9" ht="15">
      <c r="A36" s="148"/>
      <c r="B36" s="17"/>
      <c r="C36" s="9"/>
      <c r="D36" s="76"/>
      <c r="E36" s="9"/>
      <c r="F36" s="9"/>
      <c r="G36" s="9"/>
      <c r="H36" s="9"/>
      <c r="I36" s="9"/>
    </row>
    <row r="37" spans="1:9" ht="51">
      <c r="A37" s="181" t="s">
        <v>84</v>
      </c>
      <c r="B37" s="21">
        <v>2130</v>
      </c>
      <c r="C37" s="20"/>
      <c r="D37" s="77"/>
      <c r="E37" s="82">
        <f>E39+E41</f>
        <v>10191.240000000002</v>
      </c>
      <c r="F37" s="82">
        <f>F39+F41</f>
        <v>2152.75</v>
      </c>
      <c r="G37" s="82">
        <f>G39+G41</f>
        <v>2679.4900000000002</v>
      </c>
      <c r="H37" s="82">
        <f>H39+H41</f>
        <v>2679.4900000000002</v>
      </c>
      <c r="I37" s="82">
        <f>I39+I41</f>
        <v>2679.51</v>
      </c>
    </row>
    <row r="38" spans="1:9" ht="15">
      <c r="A38" s="148" t="s">
        <v>85</v>
      </c>
      <c r="B38" s="17">
        <v>2131</v>
      </c>
      <c r="C38" s="9"/>
      <c r="D38" s="79"/>
      <c r="E38" s="76"/>
      <c r="F38" s="76"/>
      <c r="G38" s="76"/>
      <c r="H38" s="76"/>
      <c r="I38" s="76"/>
    </row>
    <row r="39" spans="1:9" ht="51">
      <c r="A39" s="148" t="s">
        <v>86</v>
      </c>
      <c r="B39" s="17">
        <v>2132</v>
      </c>
      <c r="C39" s="9"/>
      <c r="D39" s="79"/>
      <c r="E39" s="76">
        <f>F39+G39+H39+I39</f>
        <v>9538.820000000002</v>
      </c>
      <c r="F39" s="76">
        <v>2011.65</v>
      </c>
      <c r="G39" s="76">
        <v>2509.05</v>
      </c>
      <c r="H39" s="76">
        <v>2509.05</v>
      </c>
      <c r="I39" s="76">
        <v>2509.07</v>
      </c>
    </row>
    <row r="40" spans="1:9" ht="27" customHeight="1">
      <c r="A40" s="148" t="s">
        <v>87</v>
      </c>
      <c r="B40" s="17">
        <v>2133</v>
      </c>
      <c r="C40" s="9"/>
      <c r="D40" s="79"/>
      <c r="E40" s="86"/>
      <c r="F40" s="86"/>
      <c r="G40" s="86"/>
      <c r="H40" s="86"/>
      <c r="I40" s="86"/>
    </row>
    <row r="41" spans="1:9" ht="15">
      <c r="A41" s="148" t="s">
        <v>295</v>
      </c>
      <c r="B41" s="17"/>
      <c r="C41" s="9"/>
      <c r="D41" s="79"/>
      <c r="E41" s="76">
        <f>F41+G41+H41+I41</f>
        <v>652.42</v>
      </c>
      <c r="F41" s="76">
        <v>141.1</v>
      </c>
      <c r="G41" s="76">
        <v>170.44</v>
      </c>
      <c r="H41" s="76">
        <v>170.44</v>
      </c>
      <c r="I41" s="76">
        <v>170.44</v>
      </c>
    </row>
    <row r="42" spans="1:9" ht="15">
      <c r="A42" s="148"/>
      <c r="B42" s="17"/>
      <c r="C42" s="9"/>
      <c r="D42" s="76"/>
      <c r="E42" s="83"/>
      <c r="F42" s="83"/>
      <c r="G42" s="83"/>
      <c r="H42" s="83"/>
      <c r="I42" s="83"/>
    </row>
    <row r="43" spans="1:9" ht="38.25">
      <c r="A43" s="181" t="s">
        <v>88</v>
      </c>
      <c r="B43" s="21">
        <v>2140</v>
      </c>
      <c r="C43" s="20"/>
      <c r="D43" s="82"/>
      <c r="E43" s="147">
        <f>E46+E47</f>
        <v>2.57</v>
      </c>
      <c r="F43" s="147">
        <f>F46+F47</f>
        <v>2.57</v>
      </c>
      <c r="G43" s="20"/>
      <c r="H43" s="20"/>
      <c r="I43" s="20"/>
    </row>
    <row r="44" spans="1:9" ht="89.25">
      <c r="A44" s="148" t="s">
        <v>89</v>
      </c>
      <c r="B44" s="17">
        <v>2141</v>
      </c>
      <c r="C44" s="9"/>
      <c r="D44" s="76"/>
      <c r="E44" s="9"/>
      <c r="F44" s="9"/>
      <c r="G44" s="9"/>
      <c r="H44" s="9"/>
      <c r="I44" s="9"/>
    </row>
    <row r="45" spans="1:9" ht="28.5" customHeight="1">
      <c r="A45" s="148" t="s">
        <v>90</v>
      </c>
      <c r="B45" s="17">
        <v>2142</v>
      </c>
      <c r="C45" s="9"/>
      <c r="D45" s="76"/>
      <c r="E45" s="9"/>
      <c r="F45" s="9"/>
      <c r="G45" s="9"/>
      <c r="H45" s="9"/>
      <c r="I45" s="9"/>
    </row>
    <row r="46" spans="1:9" ht="38.25">
      <c r="A46" s="148" t="s">
        <v>279</v>
      </c>
      <c r="B46" s="17" t="s">
        <v>277</v>
      </c>
      <c r="C46" s="9"/>
      <c r="D46" s="76"/>
      <c r="E46" s="32">
        <f>F46</f>
        <v>0.57</v>
      </c>
      <c r="F46" s="32">
        <v>0.57</v>
      </c>
      <c r="G46" s="9"/>
      <c r="H46" s="9"/>
      <c r="I46" s="9"/>
    </row>
    <row r="47" spans="1:9" ht="51">
      <c r="A47" s="148" t="s">
        <v>280</v>
      </c>
      <c r="B47" s="17" t="s">
        <v>278</v>
      </c>
      <c r="C47" s="9"/>
      <c r="D47" s="76"/>
      <c r="E47" s="76">
        <f>F47</f>
        <v>2</v>
      </c>
      <c r="F47" s="76">
        <v>2</v>
      </c>
      <c r="G47" s="9"/>
      <c r="H47" s="9"/>
      <c r="I47" s="9"/>
    </row>
    <row r="48" spans="1:9" ht="15">
      <c r="A48" s="18"/>
      <c r="B48" s="17"/>
      <c r="C48" s="9"/>
      <c r="D48" s="76"/>
      <c r="E48" s="9"/>
      <c r="F48" s="9"/>
      <c r="G48" s="9"/>
      <c r="H48" s="9"/>
      <c r="I48" s="9"/>
    </row>
    <row r="49" spans="1:9" ht="15">
      <c r="A49" s="22"/>
      <c r="B49" s="14"/>
      <c r="C49" s="23"/>
      <c r="D49" s="24"/>
      <c r="E49" s="23"/>
      <c r="F49" s="24"/>
      <c r="G49" s="24"/>
      <c r="H49" s="24"/>
      <c r="I49" s="24"/>
    </row>
    <row r="50" spans="1:9" ht="15">
      <c r="A50" s="22"/>
      <c r="B50" s="14"/>
      <c r="C50" s="23"/>
      <c r="D50" s="24"/>
      <c r="E50" s="23"/>
      <c r="F50" s="24"/>
      <c r="G50" s="24"/>
      <c r="H50" s="24"/>
      <c r="I50" s="24"/>
    </row>
    <row r="51" spans="1:9" ht="15">
      <c r="A51" s="22"/>
      <c r="B51" s="14"/>
      <c r="C51" s="23"/>
      <c r="D51" s="24"/>
      <c r="E51" s="23"/>
      <c r="F51" s="24"/>
      <c r="G51" s="24"/>
      <c r="H51" s="24"/>
      <c r="I51" s="24"/>
    </row>
    <row r="52" spans="1:9" ht="30">
      <c r="A52" s="146" t="s">
        <v>300</v>
      </c>
      <c r="B52" s="25"/>
      <c r="C52" s="210" t="s">
        <v>309</v>
      </c>
      <c r="D52" s="211"/>
      <c r="E52" s="211"/>
      <c r="F52" s="26"/>
      <c r="G52" s="209" t="s">
        <v>297</v>
      </c>
      <c r="H52" s="209"/>
      <c r="I52" s="209"/>
    </row>
    <row r="53" spans="1:9" ht="15">
      <c r="A53" s="28" t="s">
        <v>93</v>
      </c>
      <c r="B53" s="27"/>
      <c r="C53" s="208" t="s">
        <v>92</v>
      </c>
      <c r="D53" s="208"/>
      <c r="E53" s="208"/>
      <c r="F53" s="29"/>
      <c r="G53" s="29" t="s">
        <v>91</v>
      </c>
      <c r="I53" s="30"/>
    </row>
    <row r="55" spans="1:9" ht="33" customHeight="1">
      <c r="A55" s="146" t="s">
        <v>296</v>
      </c>
      <c r="C55" s="210" t="s">
        <v>309</v>
      </c>
      <c r="D55" s="211"/>
      <c r="E55" s="211"/>
      <c r="G55" s="209" t="s">
        <v>298</v>
      </c>
      <c r="H55" s="209"/>
      <c r="I55" s="209"/>
    </row>
    <row r="56" spans="1:7" ht="19.5" customHeight="1">
      <c r="A56" s="146"/>
      <c r="C56" s="208" t="s">
        <v>92</v>
      </c>
      <c r="D56" s="208"/>
      <c r="E56" s="208"/>
      <c r="G56" s="29" t="s">
        <v>91</v>
      </c>
    </row>
    <row r="57" spans="1:9" ht="30">
      <c r="A57" s="146" t="s">
        <v>308</v>
      </c>
      <c r="B57" s="25"/>
      <c r="C57" s="210" t="s">
        <v>309</v>
      </c>
      <c r="D57" s="211"/>
      <c r="E57" s="211"/>
      <c r="F57" s="26"/>
      <c r="G57" s="209" t="s">
        <v>299</v>
      </c>
      <c r="H57" s="209"/>
      <c r="I57" s="209"/>
    </row>
    <row r="58" spans="1:9" ht="15">
      <c r="A58" s="28" t="s">
        <v>93</v>
      </c>
      <c r="B58" s="27"/>
      <c r="C58" s="208" t="s">
        <v>92</v>
      </c>
      <c r="D58" s="208"/>
      <c r="E58" s="208"/>
      <c r="F58" s="29"/>
      <c r="G58" s="29" t="s">
        <v>91</v>
      </c>
      <c r="I58" s="30"/>
    </row>
  </sheetData>
  <sheetProtection/>
  <mergeCells count="19">
    <mergeCell ref="G55:I55"/>
    <mergeCell ref="G1:I1"/>
    <mergeCell ref="A2:I2"/>
    <mergeCell ref="A4:A5"/>
    <mergeCell ref="B4:B5"/>
    <mergeCell ref="C4:C5"/>
    <mergeCell ref="D4:D5"/>
    <mergeCell ref="E4:E5"/>
    <mergeCell ref="F4:I4"/>
    <mergeCell ref="C58:E58"/>
    <mergeCell ref="A7:I7"/>
    <mergeCell ref="A20:I20"/>
    <mergeCell ref="C52:E52"/>
    <mergeCell ref="G52:I52"/>
    <mergeCell ref="C53:E53"/>
    <mergeCell ref="C57:E57"/>
    <mergeCell ref="G57:I57"/>
    <mergeCell ref="C55:E55"/>
    <mergeCell ref="C56:E56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2"/>
  <sheetViews>
    <sheetView zoomScale="130" zoomScaleNormal="130" zoomScalePageLayoutView="0" workbookViewId="0" topLeftCell="A1">
      <selection activeCell="E26" sqref="E26"/>
    </sheetView>
  </sheetViews>
  <sheetFormatPr defaultColWidth="9.140625" defaultRowHeight="12.75"/>
  <cols>
    <col min="1" max="1" width="27.140625" style="108" customWidth="1"/>
    <col min="2" max="2" width="5.7109375" style="108" customWidth="1"/>
    <col min="3" max="3" width="5.140625" style="108" customWidth="1"/>
    <col min="4" max="4" width="6.140625" style="108" customWidth="1"/>
    <col min="5" max="5" width="8.57421875" style="108" customWidth="1"/>
    <col min="6" max="6" width="8.140625" style="108" customWidth="1"/>
    <col min="7" max="7" width="9.00390625" style="108" customWidth="1"/>
    <col min="8" max="8" width="8.8515625" style="108" customWidth="1"/>
    <col min="9" max="9" width="8.28125" style="108" customWidth="1"/>
    <col min="10" max="16384" width="9.140625" style="108" customWidth="1"/>
  </cols>
  <sheetData>
    <row r="1" spans="7:9" ht="12.75">
      <c r="G1" s="218" t="s">
        <v>162</v>
      </c>
      <c r="H1" s="218"/>
      <c r="I1" s="218"/>
    </row>
    <row r="2" spans="1:9" ht="12.75">
      <c r="A2" s="219" t="s">
        <v>163</v>
      </c>
      <c r="B2" s="219"/>
      <c r="C2" s="219"/>
      <c r="D2" s="219"/>
      <c r="E2" s="219"/>
      <c r="F2" s="219"/>
      <c r="G2" s="219"/>
      <c r="H2" s="219"/>
      <c r="I2" s="219"/>
    </row>
    <row r="3" spans="1:9" ht="6" customHeight="1">
      <c r="A3" s="109"/>
      <c r="B3" s="109"/>
      <c r="C3" s="109"/>
      <c r="D3" s="109"/>
      <c r="E3" s="109"/>
      <c r="F3" s="109"/>
      <c r="G3" s="109"/>
      <c r="H3" s="109"/>
      <c r="I3" s="109"/>
    </row>
    <row r="4" spans="1:9" ht="18.75" customHeight="1">
      <c r="A4" s="220" t="s">
        <v>1</v>
      </c>
      <c r="B4" s="222" t="s">
        <v>94</v>
      </c>
      <c r="C4" s="222" t="s">
        <v>3</v>
      </c>
      <c r="D4" s="222" t="s">
        <v>95</v>
      </c>
      <c r="E4" s="207" t="s">
        <v>5</v>
      </c>
      <c r="F4" s="207" t="s">
        <v>6</v>
      </c>
      <c r="G4" s="207"/>
      <c r="H4" s="207"/>
      <c r="I4" s="207"/>
    </row>
    <row r="5" spans="1:9" ht="31.5" customHeight="1">
      <c r="A5" s="221"/>
      <c r="B5" s="222"/>
      <c r="C5" s="222"/>
      <c r="D5" s="222"/>
      <c r="E5" s="207"/>
      <c r="F5" s="88" t="s">
        <v>7</v>
      </c>
      <c r="G5" s="88" t="s">
        <v>8</v>
      </c>
      <c r="H5" s="88" t="s">
        <v>9</v>
      </c>
      <c r="I5" s="88" t="s">
        <v>10</v>
      </c>
    </row>
    <row r="6" spans="1:9" ht="9.75" customHeight="1">
      <c r="A6" s="184">
        <v>1</v>
      </c>
      <c r="B6" s="185">
        <v>2</v>
      </c>
      <c r="C6" s="185">
        <v>3</v>
      </c>
      <c r="D6" s="185">
        <v>4</v>
      </c>
      <c r="E6" s="185">
        <v>6</v>
      </c>
      <c r="F6" s="185">
        <v>7</v>
      </c>
      <c r="G6" s="185">
        <v>8</v>
      </c>
      <c r="H6" s="185">
        <v>9</v>
      </c>
      <c r="I6" s="185">
        <v>10</v>
      </c>
    </row>
    <row r="7" spans="1:9" ht="12.75">
      <c r="A7" s="223" t="s">
        <v>96</v>
      </c>
      <c r="B7" s="224"/>
      <c r="C7" s="224"/>
      <c r="D7" s="224"/>
      <c r="E7" s="224"/>
      <c r="F7" s="224"/>
      <c r="G7" s="224"/>
      <c r="H7" s="224"/>
      <c r="I7" s="192"/>
    </row>
    <row r="8" spans="1:9" ht="25.5">
      <c r="A8" s="110" t="s">
        <v>97</v>
      </c>
      <c r="B8" s="111">
        <v>3000</v>
      </c>
      <c r="C8" s="98"/>
      <c r="D8" s="84"/>
      <c r="E8" s="98"/>
      <c r="F8" s="98"/>
      <c r="G8" s="98"/>
      <c r="H8" s="98"/>
      <c r="I8" s="98"/>
    </row>
    <row r="9" spans="1:9" ht="25.5">
      <c r="A9" s="91" t="s">
        <v>98</v>
      </c>
      <c r="B9" s="92">
        <v>3010</v>
      </c>
      <c r="C9" s="93"/>
      <c r="D9" s="85"/>
      <c r="E9" s="96"/>
      <c r="F9" s="96"/>
      <c r="G9" s="96"/>
      <c r="H9" s="96"/>
      <c r="I9" s="96"/>
    </row>
    <row r="10" spans="1:9" ht="25.5">
      <c r="A10" s="91" t="s">
        <v>99</v>
      </c>
      <c r="B10" s="92">
        <v>3020</v>
      </c>
      <c r="C10" s="93"/>
      <c r="D10" s="85"/>
      <c r="E10" s="96"/>
      <c r="F10" s="96"/>
      <c r="G10" s="96"/>
      <c r="H10" s="96"/>
      <c r="I10" s="96"/>
    </row>
    <row r="11" spans="1:9" ht="12.75">
      <c r="A11" s="91" t="s">
        <v>100</v>
      </c>
      <c r="B11" s="92">
        <v>3021</v>
      </c>
      <c r="C11" s="93"/>
      <c r="D11" s="85"/>
      <c r="E11" s="96"/>
      <c r="F11" s="96"/>
      <c r="G11" s="96"/>
      <c r="H11" s="96"/>
      <c r="I11" s="96"/>
    </row>
    <row r="12" spans="1:9" ht="28.5" customHeight="1">
      <c r="A12" s="91" t="s">
        <v>101</v>
      </c>
      <c r="B12" s="92">
        <v>3030</v>
      </c>
      <c r="C12" s="93"/>
      <c r="D12" s="85"/>
      <c r="E12" s="149"/>
      <c r="F12" s="149"/>
      <c r="G12" s="149"/>
      <c r="H12" s="149"/>
      <c r="I12" s="149"/>
    </row>
    <row r="13" spans="1:9" ht="25.5">
      <c r="A13" s="91" t="s">
        <v>102</v>
      </c>
      <c r="B13" s="92">
        <v>3040</v>
      </c>
      <c r="C13" s="93"/>
      <c r="D13" s="85"/>
      <c r="E13" s="96"/>
      <c r="F13" s="96"/>
      <c r="G13" s="96"/>
      <c r="H13" s="96"/>
      <c r="I13" s="96"/>
    </row>
    <row r="14" spans="1:9" ht="24.75" customHeight="1">
      <c r="A14" s="91" t="s">
        <v>164</v>
      </c>
      <c r="B14" s="92">
        <v>3050</v>
      </c>
      <c r="C14" s="93"/>
      <c r="D14" s="85"/>
      <c r="E14" s="96"/>
      <c r="F14" s="96"/>
      <c r="G14" s="96"/>
      <c r="H14" s="96"/>
      <c r="I14" s="96"/>
    </row>
    <row r="15" spans="1:9" ht="25.5">
      <c r="A15" s="91" t="s">
        <v>203</v>
      </c>
      <c r="B15" s="92">
        <v>3060</v>
      </c>
      <c r="C15" s="93"/>
      <c r="D15" s="84"/>
      <c r="E15" s="149">
        <f>E16+E17+E18+E19+E20</f>
        <v>79221.95999999999</v>
      </c>
      <c r="F15" s="149">
        <f>F16+F17+F18+F19+F20</f>
        <v>18346.65</v>
      </c>
      <c r="G15" s="149">
        <f>G16+G17+G18+G19+G20</f>
        <v>18373.309999999998</v>
      </c>
      <c r="H15" s="149">
        <f>H16+H17+H18+H19+H20</f>
        <v>18873.000000000004</v>
      </c>
      <c r="I15" s="149">
        <f>I16+I17+I18+I19+I20</f>
        <v>23629</v>
      </c>
    </row>
    <row r="16" spans="1:9" ht="25.5">
      <c r="A16" s="133" t="s">
        <v>207</v>
      </c>
      <c r="B16" s="92" t="s">
        <v>194</v>
      </c>
      <c r="C16" s="93"/>
      <c r="D16" s="85"/>
      <c r="E16" s="150">
        <v>2490</v>
      </c>
      <c r="F16" s="134">
        <v>611.7</v>
      </c>
      <c r="G16" s="134">
        <v>626.1</v>
      </c>
      <c r="H16" s="134">
        <v>626.1</v>
      </c>
      <c r="I16" s="134">
        <v>626.1</v>
      </c>
    </row>
    <row r="17" spans="1:9" ht="14.25" customHeight="1">
      <c r="A17" s="133" t="s">
        <v>208</v>
      </c>
      <c r="B17" s="92" t="s">
        <v>195</v>
      </c>
      <c r="C17" s="93"/>
      <c r="D17" s="85"/>
      <c r="E17" s="150">
        <v>359.5</v>
      </c>
      <c r="F17" s="134">
        <v>84.77</v>
      </c>
      <c r="G17" s="134">
        <v>90.91</v>
      </c>
      <c r="H17" s="134">
        <v>91.91</v>
      </c>
      <c r="I17" s="134">
        <v>91.91</v>
      </c>
    </row>
    <row r="18" spans="1:9" ht="25.5">
      <c r="A18" s="133" t="s">
        <v>209</v>
      </c>
      <c r="B18" s="92" t="s">
        <v>196</v>
      </c>
      <c r="C18" s="93"/>
      <c r="D18" s="85"/>
      <c r="E18" s="150">
        <v>3.75</v>
      </c>
      <c r="F18" s="134">
        <v>0.92</v>
      </c>
      <c r="G18" s="134">
        <v>0.99</v>
      </c>
      <c r="H18" s="134">
        <v>0.92</v>
      </c>
      <c r="I18" s="134">
        <v>0.92</v>
      </c>
    </row>
    <row r="19" spans="1:9" ht="36.75" customHeight="1">
      <c r="A19" s="133" t="s">
        <v>210</v>
      </c>
      <c r="B19" s="92" t="s">
        <v>197</v>
      </c>
      <c r="C19" s="93"/>
      <c r="D19" s="85"/>
      <c r="E19" s="150">
        <v>6.5</v>
      </c>
      <c r="F19" s="135">
        <v>1.6</v>
      </c>
      <c r="G19" s="135">
        <v>1.6</v>
      </c>
      <c r="H19" s="135">
        <v>1.7</v>
      </c>
      <c r="I19" s="135">
        <v>1.6</v>
      </c>
    </row>
    <row r="20" spans="1:9" ht="25.5">
      <c r="A20" s="183" t="s">
        <v>201</v>
      </c>
      <c r="B20" s="92"/>
      <c r="C20" s="93"/>
      <c r="D20" s="85"/>
      <c r="E20" s="94">
        <f aca="true" t="shared" si="0" ref="E20:E28">F20+G20+H20+I20</f>
        <v>76362.20999999999</v>
      </c>
      <c r="F20" s="94">
        <f>F24+F21+F22+F23+F25</f>
        <v>17647.66</v>
      </c>
      <c r="G20" s="94">
        <f>G24+G21+G22+G23+G25</f>
        <v>17653.71</v>
      </c>
      <c r="H20" s="94">
        <f>H24+H21+H22+H23+H25</f>
        <v>18152.370000000003</v>
      </c>
      <c r="I20" s="94">
        <f>I24+I21+I22+I23+I25</f>
        <v>22908.47</v>
      </c>
    </row>
    <row r="21" spans="1:9" ht="83.25" customHeight="1">
      <c r="A21" s="91" t="s">
        <v>306</v>
      </c>
      <c r="B21" s="92"/>
      <c r="C21" s="93"/>
      <c r="D21" s="85"/>
      <c r="E21" s="96">
        <f t="shared" si="0"/>
        <v>65203.21</v>
      </c>
      <c r="F21" s="96">
        <v>16743.66</v>
      </c>
      <c r="G21" s="96">
        <v>16306.71</v>
      </c>
      <c r="H21" s="96">
        <v>15848.37</v>
      </c>
      <c r="I21" s="96">
        <v>16304.47</v>
      </c>
    </row>
    <row r="22" spans="1:9" ht="27" customHeight="1">
      <c r="A22" s="91" t="s">
        <v>307</v>
      </c>
      <c r="B22" s="92"/>
      <c r="C22" s="93"/>
      <c r="D22" s="85"/>
      <c r="E22" s="96">
        <f t="shared" si="0"/>
        <v>1200</v>
      </c>
      <c r="F22" s="96">
        <v>300</v>
      </c>
      <c r="G22" s="96">
        <v>300</v>
      </c>
      <c r="H22" s="96">
        <v>300</v>
      </c>
      <c r="I22" s="96">
        <v>300</v>
      </c>
    </row>
    <row r="23" spans="1:9" ht="25.5">
      <c r="A23" s="95" t="s">
        <v>228</v>
      </c>
      <c r="B23" s="92"/>
      <c r="C23" s="93"/>
      <c r="D23" s="85"/>
      <c r="E23" s="96">
        <f t="shared" si="0"/>
        <v>43</v>
      </c>
      <c r="F23" s="96"/>
      <c r="G23" s="96">
        <v>43</v>
      </c>
      <c r="H23" s="96"/>
      <c r="I23" s="96"/>
    </row>
    <row r="24" spans="1:9" ht="12.75">
      <c r="A24" s="132" t="s">
        <v>286</v>
      </c>
      <c r="B24" s="92"/>
      <c r="C24" s="93"/>
      <c r="D24" s="96"/>
      <c r="E24" s="96">
        <f t="shared" si="0"/>
        <v>9900</v>
      </c>
      <c r="F24" s="96">
        <v>600</v>
      </c>
      <c r="G24" s="96">
        <v>1000</v>
      </c>
      <c r="H24" s="96">
        <v>2000</v>
      </c>
      <c r="I24" s="96">
        <v>6300</v>
      </c>
    </row>
    <row r="25" spans="1:9" ht="25.5">
      <c r="A25" s="131" t="s">
        <v>291</v>
      </c>
      <c r="B25" s="92"/>
      <c r="C25" s="93"/>
      <c r="D25" s="96"/>
      <c r="E25" s="96">
        <f t="shared" si="0"/>
        <v>16</v>
      </c>
      <c r="F25" s="96">
        <v>4</v>
      </c>
      <c r="G25" s="96">
        <v>4</v>
      </c>
      <c r="H25" s="96">
        <v>4</v>
      </c>
      <c r="I25" s="96">
        <v>4</v>
      </c>
    </row>
    <row r="26" spans="1:9" ht="25.5">
      <c r="A26" s="89" t="s">
        <v>103</v>
      </c>
      <c r="B26" s="97">
        <v>3100</v>
      </c>
      <c r="C26" s="98"/>
      <c r="D26" s="84"/>
      <c r="E26" s="94">
        <f>F26+G26+H26+I26</f>
        <v>68866.95999999999</v>
      </c>
      <c r="F26" s="94">
        <f>F27+F28+F38+F32+F33+F35</f>
        <v>17746.649999999998</v>
      </c>
      <c r="G26" s="94">
        <f>G27+G28+G38+G32+G33+G35</f>
        <v>17018.31</v>
      </c>
      <c r="H26" s="94">
        <f>H27+H28+H38+H32+H33+H35</f>
        <v>16772.999999999996</v>
      </c>
      <c r="I26" s="94">
        <f>I27+I28+I38+I32+I33+I35</f>
        <v>17329</v>
      </c>
    </row>
    <row r="27" spans="1:9" ht="25.5">
      <c r="A27" s="91" t="s">
        <v>104</v>
      </c>
      <c r="B27" s="92">
        <v>3110</v>
      </c>
      <c r="C27" s="93"/>
      <c r="D27" s="85"/>
      <c r="E27" s="96">
        <f t="shared" si="0"/>
        <v>6470.4400000000005</v>
      </c>
      <c r="F27" s="96">
        <v>2400.81</v>
      </c>
      <c r="G27" s="96">
        <v>1306.19</v>
      </c>
      <c r="H27" s="96">
        <v>1104.71</v>
      </c>
      <c r="I27" s="96">
        <v>1658.73</v>
      </c>
    </row>
    <row r="28" spans="1:9" ht="12.75">
      <c r="A28" s="91" t="s">
        <v>105</v>
      </c>
      <c r="B28" s="92">
        <v>3120</v>
      </c>
      <c r="C28" s="93"/>
      <c r="D28" s="85"/>
      <c r="E28" s="151">
        <f t="shared" si="0"/>
        <v>53033.729999999996</v>
      </c>
      <c r="F28" s="152">
        <v>13258.43</v>
      </c>
      <c r="G28" s="152">
        <v>13258.420000000002</v>
      </c>
      <c r="H28" s="152">
        <v>13258.43</v>
      </c>
      <c r="I28" s="152">
        <v>13258.45</v>
      </c>
    </row>
    <row r="29" spans="1:9" ht="38.25">
      <c r="A29" s="91" t="s">
        <v>165</v>
      </c>
      <c r="B29" s="92">
        <v>3130</v>
      </c>
      <c r="C29" s="93"/>
      <c r="D29" s="85"/>
      <c r="E29" s="96"/>
      <c r="F29" s="96"/>
      <c r="G29" s="96"/>
      <c r="H29" s="96"/>
      <c r="I29" s="96"/>
    </row>
    <row r="30" spans="1:9" ht="38.25">
      <c r="A30" s="91" t="s">
        <v>106</v>
      </c>
      <c r="B30" s="92">
        <v>3140</v>
      </c>
      <c r="C30" s="93"/>
      <c r="D30" s="85"/>
      <c r="E30" s="96"/>
      <c r="F30" s="96"/>
      <c r="G30" s="96"/>
      <c r="H30" s="96"/>
      <c r="I30" s="96"/>
    </row>
    <row r="31" spans="1:9" ht="13.5" customHeight="1">
      <c r="A31" s="91" t="s">
        <v>120</v>
      </c>
      <c r="B31" s="87">
        <v>3141</v>
      </c>
      <c r="C31" s="93"/>
      <c r="D31" s="85"/>
      <c r="E31" s="96"/>
      <c r="F31" s="96"/>
      <c r="G31" s="96"/>
      <c r="H31" s="96"/>
      <c r="I31" s="96"/>
    </row>
    <row r="32" spans="1:9" ht="13.5" customHeight="1">
      <c r="A32" s="91" t="s">
        <v>107</v>
      </c>
      <c r="B32" s="87">
        <v>3142</v>
      </c>
      <c r="C32" s="93"/>
      <c r="D32" s="85"/>
      <c r="E32" s="96">
        <f>F32+G32+H32+I32</f>
        <v>191.68</v>
      </c>
      <c r="F32" s="153">
        <v>54.76</v>
      </c>
      <c r="G32" s="153">
        <v>45.55</v>
      </c>
      <c r="H32" s="153">
        <v>44.71</v>
      </c>
      <c r="I32" s="153">
        <v>46.66</v>
      </c>
    </row>
    <row r="33" spans="1:9" ht="13.5" customHeight="1">
      <c r="A33" s="91" t="s">
        <v>79</v>
      </c>
      <c r="B33" s="87">
        <v>3143</v>
      </c>
      <c r="C33" s="93"/>
      <c r="D33" s="85"/>
      <c r="E33" s="96">
        <f>F33+G33+H33+I33</f>
        <v>7829.08</v>
      </c>
      <c r="F33" s="153">
        <v>1662.21</v>
      </c>
      <c r="G33" s="153">
        <v>2055.62</v>
      </c>
      <c r="H33" s="153">
        <v>2055.62</v>
      </c>
      <c r="I33" s="153">
        <v>2055.63</v>
      </c>
    </row>
    <row r="34" spans="1:9" ht="13.5" customHeight="1">
      <c r="A34" s="91" t="s">
        <v>202</v>
      </c>
      <c r="B34" s="87">
        <v>3144</v>
      </c>
      <c r="C34" s="93"/>
      <c r="D34" s="85"/>
      <c r="E34" s="96"/>
      <c r="F34" s="96"/>
      <c r="G34" s="96"/>
      <c r="H34" s="96"/>
      <c r="I34" s="96"/>
    </row>
    <row r="35" spans="1:9" ht="13.5" customHeight="1">
      <c r="A35" s="148" t="s">
        <v>82</v>
      </c>
      <c r="B35" s="87" t="s">
        <v>179</v>
      </c>
      <c r="C35" s="93"/>
      <c r="D35" s="85"/>
      <c r="E35" s="96">
        <f>F35+G35+H35+I35</f>
        <v>99.03</v>
      </c>
      <c r="F35" s="153">
        <v>70.44</v>
      </c>
      <c r="G35" s="153">
        <v>9.53</v>
      </c>
      <c r="H35" s="153">
        <v>9.53</v>
      </c>
      <c r="I35" s="153">
        <v>9.53</v>
      </c>
    </row>
    <row r="36" spans="1:9" ht="13.5" customHeight="1">
      <c r="A36" s="91" t="s">
        <v>108</v>
      </c>
      <c r="B36" s="87">
        <v>3150</v>
      </c>
      <c r="C36" s="93"/>
      <c r="D36" s="85"/>
      <c r="E36" s="96"/>
      <c r="F36" s="96"/>
      <c r="G36" s="96"/>
      <c r="H36" s="96"/>
      <c r="I36" s="96"/>
    </row>
    <row r="37" spans="1:9" ht="13.5" customHeight="1">
      <c r="A37" s="91" t="s">
        <v>109</v>
      </c>
      <c r="B37" s="92">
        <v>3160</v>
      </c>
      <c r="C37" s="93"/>
      <c r="D37" s="85"/>
      <c r="E37" s="96"/>
      <c r="F37" s="96"/>
      <c r="G37" s="96"/>
      <c r="H37" s="96"/>
      <c r="I37" s="96"/>
    </row>
    <row r="38" spans="1:9" ht="13.5" customHeight="1">
      <c r="A38" s="91" t="s">
        <v>20</v>
      </c>
      <c r="B38" s="92">
        <v>3170</v>
      </c>
      <c r="C38" s="93"/>
      <c r="D38" s="85"/>
      <c r="E38" s="94">
        <f>E39+E40+E41</f>
        <v>1243</v>
      </c>
      <c r="F38" s="94">
        <f>F39+F40+F41</f>
        <v>300</v>
      </c>
      <c r="G38" s="94">
        <f>G39+G40+G41</f>
        <v>343</v>
      </c>
      <c r="H38" s="94">
        <f>H39+H40+H41</f>
        <v>300</v>
      </c>
      <c r="I38" s="94">
        <f>I39+I40+I41</f>
        <v>300</v>
      </c>
    </row>
    <row r="39" spans="1:9" ht="25.5">
      <c r="A39" s="91" t="s">
        <v>227</v>
      </c>
      <c r="B39" s="92" t="s">
        <v>287</v>
      </c>
      <c r="C39" s="93"/>
      <c r="D39" s="96"/>
      <c r="E39" s="96">
        <f>F39+G39+H39+I39</f>
        <v>1200</v>
      </c>
      <c r="F39" s="96">
        <v>300</v>
      </c>
      <c r="G39" s="96">
        <v>300</v>
      </c>
      <c r="H39" s="96">
        <v>300</v>
      </c>
      <c r="I39" s="96">
        <v>300</v>
      </c>
    </row>
    <row r="40" spans="1:9" ht="38.25">
      <c r="A40" s="95" t="s">
        <v>229</v>
      </c>
      <c r="B40" s="92" t="s">
        <v>288</v>
      </c>
      <c r="C40" s="93"/>
      <c r="D40" s="96"/>
      <c r="E40" s="96">
        <f>F40+G40+H40+I40</f>
        <v>43</v>
      </c>
      <c r="F40" s="96"/>
      <c r="G40" s="96">
        <v>43</v>
      </c>
      <c r="H40" s="96"/>
      <c r="I40" s="96"/>
    </row>
    <row r="41" spans="1:9" ht="12.75">
      <c r="A41" s="91"/>
      <c r="B41" s="92"/>
      <c r="C41" s="93"/>
      <c r="D41" s="96"/>
      <c r="E41" s="96"/>
      <c r="F41" s="96"/>
      <c r="G41" s="96"/>
      <c r="H41" s="96"/>
      <c r="I41" s="96"/>
    </row>
    <row r="42" spans="1:9" ht="25.5">
      <c r="A42" s="89" t="s">
        <v>110</v>
      </c>
      <c r="B42" s="97">
        <v>3195</v>
      </c>
      <c r="C42" s="98"/>
      <c r="D42" s="84"/>
      <c r="E42" s="98"/>
      <c r="F42" s="98"/>
      <c r="G42" s="98"/>
      <c r="H42" s="98"/>
      <c r="I42" s="98"/>
    </row>
    <row r="43" spans="1:9" ht="12.75">
      <c r="A43" s="223" t="s">
        <v>111</v>
      </c>
      <c r="B43" s="224"/>
      <c r="C43" s="224"/>
      <c r="D43" s="224"/>
      <c r="E43" s="224"/>
      <c r="F43" s="224"/>
      <c r="G43" s="224"/>
      <c r="H43" s="224"/>
      <c r="I43" s="192"/>
    </row>
    <row r="44" spans="1:9" ht="25.5">
      <c r="A44" s="110" t="s">
        <v>112</v>
      </c>
      <c r="B44" s="111">
        <v>3200</v>
      </c>
      <c r="C44" s="98"/>
      <c r="D44" s="98"/>
      <c r="E44" s="98"/>
      <c r="F44" s="98"/>
      <c r="G44" s="98"/>
      <c r="H44" s="98"/>
      <c r="I44" s="98"/>
    </row>
    <row r="45" spans="1:9" ht="25.5">
      <c r="A45" s="91" t="s">
        <v>113</v>
      </c>
      <c r="B45" s="87">
        <v>3210</v>
      </c>
      <c r="C45" s="93"/>
      <c r="D45" s="93"/>
      <c r="E45" s="93"/>
      <c r="F45" s="93"/>
      <c r="G45" s="93"/>
      <c r="H45" s="93"/>
      <c r="I45" s="93"/>
    </row>
    <row r="46" spans="1:9" ht="25.5">
      <c r="A46" s="91" t="s">
        <v>114</v>
      </c>
      <c r="B46" s="92">
        <v>3220</v>
      </c>
      <c r="C46" s="93"/>
      <c r="D46" s="93"/>
      <c r="E46" s="93"/>
      <c r="F46" s="93"/>
      <c r="G46" s="93"/>
      <c r="H46" s="93"/>
      <c r="I46" s="93"/>
    </row>
    <row r="47" spans="1:9" ht="25.5">
      <c r="A47" s="91" t="s">
        <v>203</v>
      </c>
      <c r="B47" s="92">
        <v>3230</v>
      </c>
      <c r="C47" s="93"/>
      <c r="D47" s="93"/>
      <c r="E47" s="93"/>
      <c r="F47" s="93"/>
      <c r="G47" s="93"/>
      <c r="H47" s="93"/>
      <c r="I47" s="93"/>
    </row>
    <row r="48" spans="1:9" ht="10.5" customHeight="1">
      <c r="A48" s="91"/>
      <c r="B48" s="92"/>
      <c r="C48" s="93"/>
      <c r="D48" s="93"/>
      <c r="E48" s="93"/>
      <c r="F48" s="93"/>
      <c r="G48" s="93"/>
      <c r="H48" s="93"/>
      <c r="I48" s="93"/>
    </row>
    <row r="49" spans="1:9" ht="10.5" customHeight="1">
      <c r="A49" s="91"/>
      <c r="B49" s="92"/>
      <c r="C49" s="93"/>
      <c r="D49" s="93"/>
      <c r="E49" s="93"/>
      <c r="F49" s="93"/>
      <c r="G49" s="93"/>
      <c r="H49" s="93"/>
      <c r="I49" s="93"/>
    </row>
    <row r="50" spans="1:9" ht="25.5">
      <c r="A50" s="89" t="s">
        <v>115</v>
      </c>
      <c r="B50" s="97">
        <v>3255</v>
      </c>
      <c r="C50" s="98"/>
      <c r="D50" s="84"/>
      <c r="E50" s="84">
        <f>E51+E53</f>
        <v>10355</v>
      </c>
      <c r="F50" s="84">
        <f>F51+F53</f>
        <v>600</v>
      </c>
      <c r="G50" s="84">
        <f>G51+G53</f>
        <v>1355</v>
      </c>
      <c r="H50" s="84">
        <f>H51+H53</f>
        <v>2100</v>
      </c>
      <c r="I50" s="84">
        <f>I51+I53</f>
        <v>6300</v>
      </c>
    </row>
    <row r="51" spans="1:9" ht="30" customHeight="1">
      <c r="A51" s="91" t="s">
        <v>204</v>
      </c>
      <c r="B51" s="92">
        <v>3260</v>
      </c>
      <c r="C51" s="93"/>
      <c r="D51" s="85"/>
      <c r="E51" s="100">
        <f>F51+G51+H51+I51</f>
        <v>9900</v>
      </c>
      <c r="F51" s="96">
        <v>600</v>
      </c>
      <c r="G51" s="96">
        <v>1000</v>
      </c>
      <c r="H51" s="96">
        <v>2000</v>
      </c>
      <c r="I51" s="96">
        <v>6300</v>
      </c>
    </row>
    <row r="52" spans="1:9" ht="25.5">
      <c r="A52" s="91" t="s">
        <v>205</v>
      </c>
      <c r="B52" s="92">
        <v>3265</v>
      </c>
      <c r="C52" s="93"/>
      <c r="D52" s="93"/>
      <c r="E52" s="100"/>
      <c r="F52" s="93"/>
      <c r="G52" s="93"/>
      <c r="H52" s="93"/>
      <c r="I52" s="93"/>
    </row>
    <row r="53" spans="1:9" ht="38.25">
      <c r="A53" s="91" t="s">
        <v>206</v>
      </c>
      <c r="B53" s="92">
        <v>3270</v>
      </c>
      <c r="C53" s="93"/>
      <c r="D53" s="93"/>
      <c r="E53" s="100">
        <f>F53+G53+H53+I53</f>
        <v>455</v>
      </c>
      <c r="F53" s="85"/>
      <c r="G53" s="85">
        <v>355</v>
      </c>
      <c r="H53" s="85">
        <v>100</v>
      </c>
      <c r="I53" s="85"/>
    </row>
    <row r="54" spans="1:9" ht="12.75">
      <c r="A54" s="91" t="s">
        <v>20</v>
      </c>
      <c r="B54" s="92">
        <v>3280</v>
      </c>
      <c r="C54" s="93"/>
      <c r="D54" s="93"/>
      <c r="E54" s="93"/>
      <c r="F54" s="93"/>
      <c r="G54" s="93"/>
      <c r="H54" s="93"/>
      <c r="I54" s="93"/>
    </row>
    <row r="55" spans="1:9" ht="25.5">
      <c r="A55" s="112" t="s">
        <v>116</v>
      </c>
      <c r="B55" s="113">
        <v>3295</v>
      </c>
      <c r="C55" s="98"/>
      <c r="D55" s="98"/>
      <c r="E55" s="98"/>
      <c r="F55" s="98"/>
      <c r="G55" s="98"/>
      <c r="H55" s="98"/>
      <c r="I55" s="98"/>
    </row>
    <row r="56" spans="1:9" ht="12.75">
      <c r="A56" s="89" t="s">
        <v>117</v>
      </c>
      <c r="B56" s="97">
        <v>3400</v>
      </c>
      <c r="C56" s="98"/>
      <c r="D56" s="98"/>
      <c r="E56" s="98"/>
      <c r="F56" s="98"/>
      <c r="G56" s="98"/>
      <c r="H56" s="98"/>
      <c r="I56" s="98"/>
    </row>
    <row r="57" spans="1:9" ht="25.5">
      <c r="A57" s="91" t="s">
        <v>118</v>
      </c>
      <c r="B57" s="92">
        <v>3405</v>
      </c>
      <c r="C57" s="93"/>
      <c r="D57" s="93"/>
      <c r="E57" s="93"/>
      <c r="F57" s="93"/>
      <c r="G57" s="93"/>
      <c r="H57" s="93"/>
      <c r="I57" s="93"/>
    </row>
    <row r="58" spans="1:9" ht="25.5">
      <c r="A58" s="91" t="s">
        <v>119</v>
      </c>
      <c r="B58" s="92">
        <v>3415</v>
      </c>
      <c r="C58" s="93"/>
      <c r="D58" s="85"/>
      <c r="E58" s="85"/>
      <c r="F58" s="85"/>
      <c r="G58" s="85"/>
      <c r="H58" s="85"/>
      <c r="I58" s="85"/>
    </row>
    <row r="59" spans="1:9" ht="12.75">
      <c r="A59" s="114"/>
      <c r="B59" s="115"/>
      <c r="C59" s="116"/>
      <c r="D59" s="117"/>
      <c r="E59" s="118"/>
      <c r="F59" s="117"/>
      <c r="G59" s="117"/>
      <c r="H59" s="117"/>
      <c r="I59" s="117"/>
    </row>
    <row r="60" spans="1:24" ht="29.25" customHeight="1">
      <c r="A60" s="146" t="s">
        <v>300</v>
      </c>
      <c r="B60" s="25"/>
      <c r="C60" s="210" t="s">
        <v>303</v>
      </c>
      <c r="D60" s="211"/>
      <c r="E60" s="211"/>
      <c r="F60" s="26"/>
      <c r="G60" s="209" t="s">
        <v>297</v>
      </c>
      <c r="H60" s="209"/>
      <c r="I60" s="209"/>
      <c r="P60" s="119"/>
      <c r="Q60" s="120"/>
      <c r="R60" s="121"/>
      <c r="S60" s="121"/>
      <c r="T60" s="121"/>
      <c r="U60" s="122"/>
      <c r="V60" s="123"/>
      <c r="W60" s="123"/>
      <c r="X60" s="123"/>
    </row>
    <row r="61" spans="1:24" ht="15">
      <c r="A61" s="28" t="s">
        <v>93</v>
      </c>
      <c r="B61" s="27"/>
      <c r="C61" s="208" t="s">
        <v>92</v>
      </c>
      <c r="D61" s="208"/>
      <c r="E61" s="208"/>
      <c r="F61" s="29"/>
      <c r="G61" s="29" t="s">
        <v>91</v>
      </c>
      <c r="H61" s="13"/>
      <c r="I61" s="30"/>
      <c r="P61" s="124"/>
      <c r="Q61" s="123"/>
      <c r="R61" s="125"/>
      <c r="S61" s="125"/>
      <c r="T61" s="125"/>
      <c r="U61" s="126"/>
      <c r="V61" s="127"/>
      <c r="W61" s="127"/>
      <c r="X61" s="127"/>
    </row>
    <row r="62" spans="1:9" ht="14.2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30">
      <c r="A63" s="146" t="s">
        <v>296</v>
      </c>
      <c r="B63" s="13"/>
      <c r="C63" s="210" t="s">
        <v>121</v>
      </c>
      <c r="D63" s="211"/>
      <c r="E63" s="211"/>
      <c r="F63" s="13"/>
      <c r="G63" s="209" t="s">
        <v>298</v>
      </c>
      <c r="H63" s="209"/>
      <c r="I63" s="209"/>
    </row>
    <row r="64" spans="1:9" ht="15">
      <c r="A64" s="146"/>
      <c r="B64" s="13"/>
      <c r="C64" s="208" t="s">
        <v>92</v>
      </c>
      <c r="D64" s="208"/>
      <c r="E64" s="208"/>
      <c r="F64" s="13"/>
      <c r="G64" s="29" t="s">
        <v>91</v>
      </c>
      <c r="H64" s="13"/>
      <c r="I64" s="13"/>
    </row>
    <row r="65" spans="1:9" ht="36" customHeight="1">
      <c r="A65" s="146" t="s">
        <v>272</v>
      </c>
      <c r="B65" s="25"/>
      <c r="C65" s="210" t="s">
        <v>121</v>
      </c>
      <c r="D65" s="211"/>
      <c r="E65" s="211"/>
      <c r="F65" s="26"/>
      <c r="G65" s="209" t="s">
        <v>299</v>
      </c>
      <c r="H65" s="209"/>
      <c r="I65" s="209"/>
    </row>
    <row r="66" spans="1:9" ht="15">
      <c r="A66" s="28" t="s">
        <v>93</v>
      </c>
      <c r="B66" s="27"/>
      <c r="C66" s="208" t="s">
        <v>92</v>
      </c>
      <c r="D66" s="208"/>
      <c r="E66" s="208"/>
      <c r="F66" s="29"/>
      <c r="G66" s="29" t="s">
        <v>91</v>
      </c>
      <c r="H66" s="13"/>
      <c r="I66" s="30"/>
    </row>
    <row r="67" spans="1:9" ht="14.2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4.2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.75">
      <c r="A69" s="128"/>
      <c r="B69" s="128"/>
      <c r="C69" s="128"/>
      <c r="D69" s="128"/>
      <c r="E69" s="128"/>
      <c r="F69" s="128"/>
      <c r="G69" s="128"/>
      <c r="H69" s="128"/>
      <c r="I69" s="128"/>
    </row>
    <row r="70" spans="1:9" ht="12.75">
      <c r="A70" s="128"/>
      <c r="B70" s="128"/>
      <c r="C70" s="128"/>
      <c r="D70" s="128"/>
      <c r="E70" s="128"/>
      <c r="F70" s="128"/>
      <c r="G70" s="128"/>
      <c r="H70" s="128"/>
      <c r="I70" s="128"/>
    </row>
    <row r="71" spans="1:9" ht="12.75">
      <c r="A71" s="128"/>
      <c r="B71" s="128"/>
      <c r="C71" s="128"/>
      <c r="D71" s="128"/>
      <c r="E71" s="128"/>
      <c r="F71" s="128"/>
      <c r="G71" s="128"/>
      <c r="H71" s="128"/>
      <c r="I71" s="128"/>
    </row>
    <row r="72" spans="1:9" ht="12.75">
      <c r="A72" s="128"/>
      <c r="B72" s="128"/>
      <c r="C72" s="128"/>
      <c r="D72" s="128"/>
      <c r="E72" s="128"/>
      <c r="F72" s="128"/>
      <c r="G72" s="128"/>
      <c r="H72" s="128"/>
      <c r="I72" s="128"/>
    </row>
  </sheetData>
  <sheetProtection/>
  <mergeCells count="19">
    <mergeCell ref="C65:E65"/>
    <mergeCell ref="G65:I65"/>
    <mergeCell ref="C66:E66"/>
    <mergeCell ref="D4:D5"/>
    <mergeCell ref="E4:E5"/>
    <mergeCell ref="F4:I4"/>
    <mergeCell ref="C63:E63"/>
    <mergeCell ref="G63:I63"/>
    <mergeCell ref="C64:E64"/>
    <mergeCell ref="A7:I7"/>
    <mergeCell ref="A43:I43"/>
    <mergeCell ref="C60:E60"/>
    <mergeCell ref="G60:I60"/>
    <mergeCell ref="C61:E61"/>
    <mergeCell ref="G1:I1"/>
    <mergeCell ref="A2:I2"/>
    <mergeCell ref="A4:A5"/>
    <mergeCell ref="B4:B5"/>
    <mergeCell ref="C4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="120" zoomScaleNormal="120" zoomScalePageLayoutView="0" workbookViewId="0" topLeftCell="A10">
      <selection activeCell="A10" sqref="A10"/>
    </sheetView>
  </sheetViews>
  <sheetFormatPr defaultColWidth="9.140625" defaultRowHeight="12.75"/>
  <cols>
    <col min="1" max="1" width="24.57421875" style="13" customWidth="1"/>
    <col min="2" max="2" width="5.7109375" style="13" customWidth="1"/>
    <col min="3" max="3" width="7.00390625" style="13" customWidth="1"/>
    <col min="4" max="4" width="6.421875" style="13" customWidth="1"/>
    <col min="5" max="5" width="9.7109375" style="13" customWidth="1"/>
    <col min="6" max="6" width="7.28125" style="13" customWidth="1"/>
    <col min="7" max="8" width="8.57421875" style="13" customWidth="1"/>
    <col min="9" max="9" width="8.8515625" style="13" customWidth="1"/>
    <col min="10" max="16384" width="9.140625" style="13" customWidth="1"/>
  </cols>
  <sheetData>
    <row r="1" spans="7:9" ht="15.75">
      <c r="G1" s="204" t="s">
        <v>167</v>
      </c>
      <c r="H1" s="204"/>
      <c r="I1" s="204"/>
    </row>
    <row r="2" spans="1:9" ht="15.75">
      <c r="A2" s="160" t="s">
        <v>122</v>
      </c>
      <c r="B2" s="160"/>
      <c r="C2" s="160"/>
      <c r="D2" s="160"/>
      <c r="E2" s="160"/>
      <c r="F2" s="160"/>
      <c r="G2" s="160"/>
      <c r="H2" s="160"/>
      <c r="I2" s="160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73.5" customHeight="1">
      <c r="A4" s="87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161" t="s">
        <v>6</v>
      </c>
      <c r="G4" s="162"/>
      <c r="H4" s="162"/>
      <c r="I4" s="163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9" ht="54" customHeight="1">
      <c r="A7" s="8" t="s">
        <v>123</v>
      </c>
      <c r="B7" s="31">
        <v>4000</v>
      </c>
      <c r="C7" s="20"/>
      <c r="D7" s="20"/>
      <c r="E7" s="78">
        <f>F7+G7+H7+I7</f>
        <v>10355</v>
      </c>
      <c r="F7" s="80">
        <f>F9+F10</f>
        <v>600</v>
      </c>
      <c r="G7" s="80">
        <f>G9+G10</f>
        <v>1355</v>
      </c>
      <c r="H7" s="80">
        <f>H9+H10</f>
        <v>2100</v>
      </c>
      <c r="I7" s="80">
        <f>I9+I10</f>
        <v>6300</v>
      </c>
    </row>
    <row r="8" spans="1:9" ht="15">
      <c r="A8" s="4" t="s">
        <v>124</v>
      </c>
      <c r="B8" s="32" t="s">
        <v>125</v>
      </c>
      <c r="C8" s="9"/>
      <c r="D8" s="9"/>
      <c r="E8" s="9"/>
      <c r="F8" s="9"/>
      <c r="G8" s="9"/>
      <c r="H8" s="9"/>
      <c r="I8" s="9"/>
    </row>
    <row r="9" spans="1:9" ht="30">
      <c r="A9" s="4" t="s">
        <v>126</v>
      </c>
      <c r="B9" s="31">
        <v>4020</v>
      </c>
      <c r="C9" s="9"/>
      <c r="D9" s="9"/>
      <c r="E9" s="78">
        <f>F9+G9+H9+I9</f>
        <v>9900</v>
      </c>
      <c r="F9" s="96">
        <v>600</v>
      </c>
      <c r="G9" s="96">
        <v>1000</v>
      </c>
      <c r="H9" s="96">
        <v>2000</v>
      </c>
      <c r="I9" s="96">
        <v>6300</v>
      </c>
    </row>
    <row r="10" spans="1:9" ht="45">
      <c r="A10" s="4" t="s">
        <v>127</v>
      </c>
      <c r="B10" s="32">
        <v>4030</v>
      </c>
      <c r="C10" s="9"/>
      <c r="D10" s="9"/>
      <c r="E10" s="78">
        <f>F10+G10+H10+I10</f>
        <v>455</v>
      </c>
      <c r="F10" s="85"/>
      <c r="G10" s="85">
        <v>355</v>
      </c>
      <c r="H10" s="85">
        <v>100</v>
      </c>
      <c r="I10" s="85"/>
    </row>
    <row r="11" spans="1:9" ht="30">
      <c r="A11" s="4" t="s">
        <v>128</v>
      </c>
      <c r="B11" s="31">
        <v>4040</v>
      </c>
      <c r="C11" s="9"/>
      <c r="D11" s="9"/>
      <c r="E11" s="9"/>
      <c r="F11" s="9"/>
      <c r="G11" s="9"/>
      <c r="H11" s="9"/>
      <c r="I11" s="9"/>
    </row>
    <row r="12" spans="1:9" ht="60">
      <c r="A12" s="4" t="s">
        <v>129</v>
      </c>
      <c r="B12" s="32">
        <v>4050</v>
      </c>
      <c r="C12" s="9"/>
      <c r="D12" s="9"/>
      <c r="E12" s="9"/>
      <c r="F12" s="9"/>
      <c r="G12" s="9"/>
      <c r="H12" s="9"/>
      <c r="I12" s="9"/>
    </row>
    <row r="13" spans="1:9" ht="15">
      <c r="A13" s="4" t="s">
        <v>130</v>
      </c>
      <c r="B13" s="33">
        <v>4060</v>
      </c>
      <c r="C13" s="9"/>
      <c r="D13" s="9"/>
      <c r="E13" s="9"/>
      <c r="F13" s="9"/>
      <c r="G13" s="9"/>
      <c r="H13" s="9"/>
      <c r="I13" s="9"/>
    </row>
    <row r="17" spans="1:9" ht="29.25" customHeight="1">
      <c r="A17" s="146" t="s">
        <v>300</v>
      </c>
      <c r="B17" s="25"/>
      <c r="C17" s="210" t="s">
        <v>302</v>
      </c>
      <c r="D17" s="211"/>
      <c r="E17" s="211"/>
      <c r="F17" s="26"/>
      <c r="G17" s="209" t="s">
        <v>297</v>
      </c>
      <c r="H17" s="209"/>
      <c r="I17" s="209"/>
    </row>
    <row r="18" spans="1:9" ht="15">
      <c r="A18" s="28" t="s">
        <v>93</v>
      </c>
      <c r="B18" s="27"/>
      <c r="C18" s="208" t="s">
        <v>92</v>
      </c>
      <c r="D18" s="208"/>
      <c r="E18" s="208"/>
      <c r="F18" s="29"/>
      <c r="G18" s="29" t="s">
        <v>91</v>
      </c>
      <c r="I18" s="30"/>
    </row>
    <row r="20" spans="1:9" ht="30">
      <c r="A20" s="146" t="s">
        <v>296</v>
      </c>
      <c r="C20" s="210" t="s">
        <v>301</v>
      </c>
      <c r="D20" s="211"/>
      <c r="E20" s="211"/>
      <c r="G20" s="209" t="s">
        <v>298</v>
      </c>
      <c r="H20" s="209"/>
      <c r="I20" s="209"/>
    </row>
    <row r="21" spans="1:7" ht="15">
      <c r="A21" s="146"/>
      <c r="C21" s="208" t="s">
        <v>92</v>
      </c>
      <c r="D21" s="208"/>
      <c r="E21" s="208"/>
      <c r="G21" s="29" t="s">
        <v>91</v>
      </c>
    </row>
    <row r="22" spans="1:9" ht="45">
      <c r="A22" s="146" t="s">
        <v>272</v>
      </c>
      <c r="B22" s="25"/>
      <c r="C22" s="210" t="s">
        <v>301</v>
      </c>
      <c r="D22" s="211"/>
      <c r="E22" s="211"/>
      <c r="F22" s="26"/>
      <c r="G22" s="209" t="s">
        <v>299</v>
      </c>
      <c r="H22" s="209"/>
      <c r="I22" s="209"/>
    </row>
    <row r="23" spans="1:9" ht="15">
      <c r="A23" s="28" t="s">
        <v>93</v>
      </c>
      <c r="B23" s="27"/>
      <c r="C23" s="208" t="s">
        <v>92</v>
      </c>
      <c r="D23" s="208"/>
      <c r="E23" s="208"/>
      <c r="F23" s="29"/>
      <c r="G23" s="29" t="s">
        <v>91</v>
      </c>
      <c r="I23" s="30"/>
    </row>
  </sheetData>
  <sheetProtection/>
  <mergeCells count="12">
    <mergeCell ref="C22:E22"/>
    <mergeCell ref="G22:I22"/>
    <mergeCell ref="C23:E23"/>
    <mergeCell ref="G1:I1"/>
    <mergeCell ref="A2:I2"/>
    <mergeCell ref="F4:I4"/>
    <mergeCell ref="C17:E17"/>
    <mergeCell ref="G17:I17"/>
    <mergeCell ref="C18:E18"/>
    <mergeCell ref="C20:E20"/>
    <mergeCell ref="G20:I20"/>
    <mergeCell ref="C21:E21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20" zoomScaleNormal="120" zoomScalePageLayoutView="0" workbookViewId="0" topLeftCell="A7">
      <selection activeCell="A32" sqref="A32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5.00390625" style="0" customWidth="1"/>
    <col min="4" max="4" width="15.7109375" style="0" customWidth="1"/>
  </cols>
  <sheetData>
    <row r="1" spans="1:4" ht="15.75">
      <c r="A1" s="60"/>
      <c r="B1" s="60"/>
      <c r="D1" s="59" t="s">
        <v>168</v>
      </c>
    </row>
    <row r="2" spans="1:4" ht="15.75">
      <c r="A2" s="160" t="s">
        <v>169</v>
      </c>
      <c r="B2" s="160"/>
      <c r="C2" s="160"/>
      <c r="D2" s="160"/>
    </row>
    <row r="3" spans="1:4" ht="5.25" customHeight="1">
      <c r="A3" s="34"/>
      <c r="B3" s="34"/>
      <c r="C3" s="34"/>
      <c r="D3" s="34"/>
    </row>
    <row r="4" spans="1:4" ht="38.25" customHeight="1">
      <c r="A4" s="35" t="s">
        <v>1</v>
      </c>
      <c r="B4" s="36" t="s">
        <v>3</v>
      </c>
      <c r="C4" s="36" t="s">
        <v>131</v>
      </c>
      <c r="D4" s="36" t="s">
        <v>132</v>
      </c>
    </row>
    <row r="5" spans="1:4" ht="12.75">
      <c r="A5" s="35">
        <v>1</v>
      </c>
      <c r="B5" s="36">
        <v>2</v>
      </c>
      <c r="C5" s="36">
        <v>3</v>
      </c>
      <c r="D5" s="36">
        <v>5</v>
      </c>
    </row>
    <row r="6" spans="1:4" ht="75" customHeight="1">
      <c r="A6" s="71" t="s">
        <v>170</v>
      </c>
      <c r="B6" s="63"/>
      <c r="C6" s="64"/>
      <c r="D6" s="154">
        <f>D7+D8+D9</f>
        <v>533.25</v>
      </c>
    </row>
    <row r="7" spans="1:4" ht="15" customHeight="1">
      <c r="A7" s="72" t="s">
        <v>133</v>
      </c>
      <c r="B7" s="38"/>
      <c r="C7" s="39"/>
      <c r="D7" s="155">
        <v>1</v>
      </c>
    </row>
    <row r="8" spans="1:4" ht="30" customHeight="1">
      <c r="A8" s="72" t="s">
        <v>134</v>
      </c>
      <c r="B8" s="38"/>
      <c r="C8" s="39"/>
      <c r="D8" s="186">
        <v>67.25</v>
      </c>
    </row>
    <row r="9" spans="1:4" ht="15" customHeight="1">
      <c r="A9" s="72" t="s">
        <v>135</v>
      </c>
      <c r="B9" s="38"/>
      <c r="C9" s="39"/>
      <c r="D9" s="155">
        <v>465</v>
      </c>
    </row>
    <row r="10" spans="1:4" ht="29.25" customHeight="1">
      <c r="A10" s="71" t="s">
        <v>136</v>
      </c>
      <c r="B10" s="63"/>
      <c r="C10" s="64"/>
      <c r="D10" s="187">
        <f>D11+D12+D13</f>
        <v>43494.91</v>
      </c>
    </row>
    <row r="11" spans="1:4" ht="15" customHeight="1">
      <c r="A11" s="72" t="s">
        <v>133</v>
      </c>
      <c r="B11" s="38"/>
      <c r="C11" s="39"/>
      <c r="D11" s="188">
        <v>235.7</v>
      </c>
    </row>
    <row r="12" spans="1:4" ht="30" customHeight="1">
      <c r="A12" s="72" t="s">
        <v>134</v>
      </c>
      <c r="B12" s="38"/>
      <c r="C12" s="39"/>
      <c r="D12" s="188">
        <v>4964.3</v>
      </c>
    </row>
    <row r="13" spans="1:4" ht="15" customHeight="1">
      <c r="A13" s="72" t="s">
        <v>135</v>
      </c>
      <c r="B13" s="38"/>
      <c r="C13" s="39"/>
      <c r="D13" s="129">
        <v>38294.91</v>
      </c>
    </row>
    <row r="14" spans="1:4" ht="45" customHeight="1">
      <c r="A14" s="71" t="s">
        <v>166</v>
      </c>
      <c r="B14" s="61"/>
      <c r="C14" s="37"/>
      <c r="D14" s="130">
        <f>D10/D6/12*1000</f>
        <v>6797.141740897016</v>
      </c>
    </row>
    <row r="15" spans="1:4" ht="15" customHeight="1">
      <c r="A15" s="72" t="s">
        <v>133</v>
      </c>
      <c r="B15" s="62"/>
      <c r="C15" s="40"/>
      <c r="D15" s="130">
        <f>D11/D7/12*1000</f>
        <v>19641.666666666664</v>
      </c>
    </row>
    <row r="16" spans="1:4" ht="30" customHeight="1">
      <c r="A16" s="72" t="s">
        <v>134</v>
      </c>
      <c r="B16" s="62"/>
      <c r="C16" s="40"/>
      <c r="D16" s="130">
        <f>D12/D8/12*1000</f>
        <v>6151.548946716233</v>
      </c>
    </row>
    <row r="17" spans="1:4" ht="15" customHeight="1">
      <c r="A17" s="72" t="s">
        <v>135</v>
      </c>
      <c r="B17" s="62"/>
      <c r="C17" s="40"/>
      <c r="D17" s="130">
        <f>D13/D9/12*1000</f>
        <v>6862.887096774195</v>
      </c>
    </row>
    <row r="18" spans="1:4" ht="30" customHeight="1">
      <c r="A18" s="71" t="s">
        <v>137</v>
      </c>
      <c r="B18" s="63"/>
      <c r="C18" s="64"/>
      <c r="D18" s="130">
        <f>D19+D20+D21</f>
        <v>53033.73</v>
      </c>
    </row>
    <row r="19" spans="1:4" ht="15" customHeight="1">
      <c r="A19" s="72" t="s">
        <v>133</v>
      </c>
      <c r="B19" s="38"/>
      <c r="C19" s="39"/>
      <c r="D19" s="130">
        <f>D11*1.22</f>
        <v>287.554</v>
      </c>
    </row>
    <row r="20" spans="1:4" ht="30" customHeight="1">
      <c r="A20" s="72" t="s">
        <v>134</v>
      </c>
      <c r="B20" s="38"/>
      <c r="C20" s="39"/>
      <c r="D20" s="130">
        <f>D12*1.22</f>
        <v>6056.446</v>
      </c>
    </row>
    <row r="21" spans="1:4" ht="15" customHeight="1">
      <c r="A21" s="72" t="s">
        <v>135</v>
      </c>
      <c r="B21" s="38"/>
      <c r="C21" s="39"/>
      <c r="D21" s="130">
        <v>46689.73</v>
      </c>
    </row>
    <row r="22" spans="1:4" ht="45" customHeight="1">
      <c r="A22" s="71" t="s">
        <v>138</v>
      </c>
      <c r="B22" s="61"/>
      <c r="C22" s="37"/>
      <c r="D22" s="130">
        <f>D18/D6/12*1000</f>
        <v>8287.81528363807</v>
      </c>
    </row>
    <row r="23" spans="1:4" ht="15" customHeight="1">
      <c r="A23" s="72" t="s">
        <v>133</v>
      </c>
      <c r="B23" s="62"/>
      <c r="C23" s="40"/>
      <c r="D23" s="81">
        <f>D19/D7/12*1000</f>
        <v>23962.833333333332</v>
      </c>
    </row>
    <row r="24" spans="1:4" ht="30" customHeight="1">
      <c r="A24" s="72" t="s">
        <v>134</v>
      </c>
      <c r="B24" s="62"/>
      <c r="C24" s="40"/>
      <c r="D24" s="81">
        <f>D20/D8/12*1000</f>
        <v>7504.889714993804</v>
      </c>
    </row>
    <row r="25" spans="1:4" ht="15" customHeight="1">
      <c r="A25" s="72" t="s">
        <v>135</v>
      </c>
      <c r="B25" s="62"/>
      <c r="C25" s="40"/>
      <c r="D25" s="81">
        <f>D21/D9/12*1000</f>
        <v>8367.33512544803</v>
      </c>
    </row>
    <row r="28" spans="1:5" ht="15">
      <c r="A28" s="146" t="s">
        <v>300</v>
      </c>
      <c r="C28" s="27" t="s">
        <v>297</v>
      </c>
      <c r="D28" s="27"/>
      <c r="E28" s="27"/>
    </row>
    <row r="29" spans="1:5" ht="9.75" customHeight="1">
      <c r="A29" s="189" t="s">
        <v>93</v>
      </c>
      <c r="B29" s="190"/>
      <c r="C29" s="191" t="s">
        <v>91</v>
      </c>
      <c r="D29" s="13"/>
      <c r="E29" s="30"/>
    </row>
    <row r="30" spans="1:5" ht="15" customHeight="1">
      <c r="A30" s="13"/>
      <c r="B30" s="25"/>
      <c r="C30" s="13"/>
      <c r="D30" s="13"/>
      <c r="E30" s="13"/>
    </row>
    <row r="31" spans="1:5" ht="30">
      <c r="A31" s="146" t="s">
        <v>296</v>
      </c>
      <c r="B31" s="27"/>
      <c r="C31" s="27" t="s">
        <v>298</v>
      </c>
      <c r="D31" s="27"/>
      <c r="E31" s="27"/>
    </row>
    <row r="32" spans="1:5" ht="11.25" customHeight="1">
      <c r="A32" s="146"/>
      <c r="B32" s="13"/>
      <c r="C32" s="191" t="s">
        <v>91</v>
      </c>
      <c r="D32" s="13"/>
      <c r="E32" s="13"/>
    </row>
    <row r="33" spans="1:5" ht="15">
      <c r="A33" s="146" t="s">
        <v>272</v>
      </c>
      <c r="B33" s="13"/>
      <c r="C33" s="27" t="s">
        <v>299</v>
      </c>
      <c r="D33" s="27"/>
      <c r="E33" s="27"/>
    </row>
    <row r="34" spans="1:5" ht="11.25" customHeight="1">
      <c r="A34" s="189" t="s">
        <v>93</v>
      </c>
      <c r="B34" s="193"/>
      <c r="C34" s="191" t="s">
        <v>91</v>
      </c>
      <c r="D34" s="13"/>
      <c r="E34" s="30"/>
    </row>
    <row r="35" spans="1:5" ht="15">
      <c r="A35" s="146"/>
      <c r="B35" s="25"/>
      <c r="C35" s="158"/>
      <c r="D35" s="159"/>
      <c r="E35" s="159"/>
    </row>
    <row r="36" spans="1:5" ht="15">
      <c r="A36" s="28"/>
      <c r="B36" s="27"/>
      <c r="C36" s="28"/>
      <c r="D36" s="28"/>
      <c r="E36" s="28"/>
    </row>
  </sheetData>
  <sheetProtection/>
  <mergeCells count="1">
    <mergeCell ref="A2:D2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2019-05-03T06:57:57Z</cp:lastPrinted>
  <dcterms:created xsi:type="dcterms:W3CDTF">1996-10-08T23:32:33Z</dcterms:created>
  <dcterms:modified xsi:type="dcterms:W3CDTF">2019-05-03T06:57:59Z</dcterms:modified>
  <cp:category/>
  <cp:version/>
  <cp:contentType/>
  <cp:contentStatus/>
</cp:coreProperties>
</file>